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250" windowHeight="12600"/>
  </bookViews>
  <sheets>
    <sheet name="TourismStatistics" sheetId="1" r:id="rId1"/>
    <sheet name="Graphs" sheetId="2" r:id="rId2"/>
    <sheet name="Statistics" sheetId="4" r:id="rId3"/>
    <sheet name="Sheet3" sheetId="3" r:id="rId4"/>
  </sheets>
  <definedNames>
    <definedName name="_xlnm.Print_Area" localSheetId="1">Graphs!$B$2:$Q$40</definedName>
    <definedName name="_xlnm.Print_Area" localSheetId="2">Statistics!$B$2:$V$37</definedName>
    <definedName name="_xlnm.Print_Area" localSheetId="0">TourismStatistics!$B$2:$Z$40</definedName>
  </definedNames>
  <calcPr calcId="145621"/>
</workbook>
</file>

<file path=xl/calcChain.xml><?xml version="1.0" encoding="utf-8"?>
<calcChain xmlns="http://schemas.openxmlformats.org/spreadsheetml/2006/main">
  <c r="E37" i="4" l="1"/>
  <c r="E29" i="4"/>
  <c r="E36" i="4"/>
  <c r="E31" i="4"/>
  <c r="E34" i="4"/>
  <c r="E28" i="4"/>
  <c r="E27" i="4"/>
  <c r="E33" i="4"/>
  <c r="E35" i="4"/>
  <c r="E30" i="4"/>
  <c r="E32" i="4"/>
  <c r="D27" i="2"/>
  <c r="D28" i="2"/>
  <c r="D29" i="2"/>
  <c r="D30" i="2"/>
  <c r="D31" i="2"/>
  <c r="D32" i="2"/>
  <c r="D33" i="2"/>
  <c r="D34" i="2"/>
  <c r="D35" i="2"/>
  <c r="D26" i="2"/>
  <c r="C36" i="2"/>
  <c r="W6" i="1"/>
  <c r="W7" i="1"/>
  <c r="W8" i="1"/>
  <c r="W9" i="1"/>
  <c r="W10" i="1"/>
  <c r="W11" i="1"/>
  <c r="W12" i="1"/>
  <c r="W13" i="1"/>
  <c r="W14" i="1"/>
  <c r="W5" i="1"/>
  <c r="V40" i="1" l="1"/>
  <c r="V39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C37" i="1"/>
  <c r="C36" i="1"/>
  <c r="C35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C18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C17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C16" i="1"/>
</calcChain>
</file>

<file path=xl/sharedStrings.xml><?xml version="1.0" encoding="utf-8"?>
<sst xmlns="http://schemas.openxmlformats.org/spreadsheetml/2006/main" count="93" uniqueCount="36">
  <si>
    <t>Algeria</t>
  </si>
  <si>
    <t>Egypt</t>
  </si>
  <si>
    <t>France</t>
  </si>
  <si>
    <t>Greece</t>
  </si>
  <si>
    <t>Italy</t>
  </si>
  <si>
    <t>Morocco</t>
  </si>
  <si>
    <t>Portugal</t>
  </si>
  <si>
    <t>Spain</t>
  </si>
  <si>
    <t>Tunisia</t>
  </si>
  <si>
    <t>Türkiye</t>
  </si>
  <si>
    <t>Yearly Inbound Tourism Arrivals (in Thousands) by Country</t>
  </si>
  <si>
    <t>Yearly Tourism Expenditure (in Million USD) by Country</t>
  </si>
  <si>
    <t>Average</t>
  </si>
  <si>
    <t>St. Dev.</t>
  </si>
  <si>
    <t>Range</t>
  </si>
  <si>
    <t xml:space="preserve"> </t>
  </si>
  <si>
    <t>Number of Countries in 2021 where Yearly Inbound Tourism Arrivals is greater than 30,000,000</t>
  </si>
  <si>
    <t>Number of Countries in 2021 where Yearly Inbound Tourism Expenditures is smaller than 15,000,000,000 USD</t>
  </si>
  <si>
    <t>Arrivals</t>
  </si>
  <si>
    <t>Description</t>
  </si>
  <si>
    <t>Arrivals (Thousands)</t>
  </si>
  <si>
    <t>Excellent</t>
  </si>
  <si>
    <t>Extremely Good</t>
  </si>
  <si>
    <t>Good</t>
  </si>
  <si>
    <t>Fairly Good</t>
  </si>
  <si>
    <t>Fairly Bad</t>
  </si>
  <si>
    <t>Bad</t>
  </si>
  <si>
    <t>Mediocre</t>
  </si>
  <si>
    <t>Extremely Bad</t>
  </si>
  <si>
    <t>Alarming</t>
  </si>
  <si>
    <t>Country</t>
  </si>
  <si>
    <t>% Share</t>
  </si>
  <si>
    <t>Total</t>
  </si>
  <si>
    <t>Tourism Expenditure</t>
  </si>
  <si>
    <t>Tourism Arrivals</t>
  </si>
  <si>
    <t>Expenditure / Arrival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</si>
</sst>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Stencil"/>
      <family val="5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1" fontId="1" fillId="0" borderId="10" xfId="0" applyNumberFormat="1" applyFont="1" applyBorder="1"/>
    <xf numFmtId="0" fontId="1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11" xfId="0" applyFont="1" applyBorder="1"/>
    <xf numFmtId="1" fontId="1" fillId="0" borderId="11" xfId="0" applyNumberFormat="1" applyFont="1" applyBorder="1"/>
    <xf numFmtId="0" fontId="1" fillId="3" borderId="6" xfId="0" applyFont="1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3" fillId="0" borderId="1" xfId="0" applyFont="1" applyBorder="1" applyAlignment="1">
      <alignment horizontal="right"/>
    </xf>
    <xf numFmtId="164" fontId="3" fillId="0" borderId="9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4" fontId="3" fillId="0" borderId="1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64" fontId="3" fillId="0" borderId="1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0" fontId="0" fillId="0" borderId="0" xfId="0" applyNumberFormat="1"/>
    <xf numFmtId="4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tenci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color rgb="FFFF0000"/>
      </font>
      <fill>
        <patternFill>
          <bgColor rgb="FFFFFF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Spain's Yearly</a:t>
            </a:r>
            <a:r>
              <a:rPr lang="tr-TR" baseline="0"/>
              <a:t> Inbound Tourism Expenditures (in Million USD)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TourismStatistics!$C$23:$V$23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TourismStatistics!$C$31:$V$31</c:f>
              <c:numCache>
                <c:formatCode>General</c:formatCode>
                <c:ptCount val="20"/>
                <c:pt idx="0">
                  <c:v>34130</c:v>
                </c:pt>
                <c:pt idx="1">
                  <c:v>42786</c:v>
                </c:pt>
                <c:pt idx="2">
                  <c:v>48746</c:v>
                </c:pt>
                <c:pt idx="3">
                  <c:v>51959</c:v>
                </c:pt>
                <c:pt idx="4">
                  <c:v>56181</c:v>
                </c:pt>
                <c:pt idx="5">
                  <c:v>63491</c:v>
                </c:pt>
                <c:pt idx="6">
                  <c:v>68875</c:v>
                </c:pt>
                <c:pt idx="7">
                  <c:v>59795</c:v>
                </c:pt>
                <c:pt idx="8">
                  <c:v>58348</c:v>
                </c:pt>
                <c:pt idx="9">
                  <c:v>67809</c:v>
                </c:pt>
                <c:pt idx="10">
                  <c:v>62936</c:v>
                </c:pt>
                <c:pt idx="11">
                  <c:v>68414</c:v>
                </c:pt>
                <c:pt idx="12">
                  <c:v>71656</c:v>
                </c:pt>
                <c:pt idx="13">
                  <c:v>62449</c:v>
                </c:pt>
                <c:pt idx="14">
                  <c:v>66982</c:v>
                </c:pt>
                <c:pt idx="15">
                  <c:v>75906</c:v>
                </c:pt>
                <c:pt idx="16">
                  <c:v>81420</c:v>
                </c:pt>
                <c:pt idx="17">
                  <c:v>79571</c:v>
                </c:pt>
                <c:pt idx="18">
                  <c:v>18379</c:v>
                </c:pt>
                <c:pt idx="19">
                  <c:v>34183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72608"/>
        <c:axId val="264787456"/>
      </c:lineChart>
      <c:catAx>
        <c:axId val="26477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787456"/>
        <c:crosses val="autoZero"/>
        <c:auto val="1"/>
        <c:lblAlgn val="ctr"/>
        <c:lblOffset val="100"/>
        <c:noMultiLvlLbl val="0"/>
      </c:catAx>
      <c:valAx>
        <c:axId val="264787456"/>
        <c:scaling>
          <c:orientation val="minMax"/>
          <c:max val="82000"/>
          <c:min val="1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Yearly Inbound Tourism Expenditures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77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8788276465442"/>
          <c:y val="4.1666666666666664E-2"/>
          <c:w val="0.53888888888888886"/>
          <c:h val="0.89814814814814814"/>
        </c:manualLayout>
      </c:layout>
      <c:pieChart>
        <c:varyColors val="1"/>
        <c:ser>
          <c:idx val="0"/>
          <c:order val="0"/>
          <c:explosion val="25"/>
          <c:cat>
            <c:strRef>
              <c:f>Graphs!$B$26:$B$35</c:f>
              <c:strCache>
                <c:ptCount val="10"/>
                <c:pt idx="0">
                  <c:v>Algeria</c:v>
                </c:pt>
                <c:pt idx="1">
                  <c:v>Egypt</c:v>
                </c:pt>
                <c:pt idx="2">
                  <c:v>France</c:v>
                </c:pt>
                <c:pt idx="3">
                  <c:v>Greece</c:v>
                </c:pt>
                <c:pt idx="4">
                  <c:v>Italy</c:v>
                </c:pt>
                <c:pt idx="5">
                  <c:v>Morocco</c:v>
                </c:pt>
                <c:pt idx="6">
                  <c:v>Portugal</c:v>
                </c:pt>
                <c:pt idx="7">
                  <c:v>Spain</c:v>
                </c:pt>
                <c:pt idx="8">
                  <c:v>Tunisia</c:v>
                </c:pt>
                <c:pt idx="9">
                  <c:v>Türkiye</c:v>
                </c:pt>
              </c:strCache>
            </c:strRef>
          </c:cat>
          <c:val>
            <c:numRef>
              <c:f>Graphs!$D$26:$D$35</c:f>
              <c:numCache>
                <c:formatCode>0.00%</c:formatCode>
                <c:ptCount val="10"/>
                <c:pt idx="0">
                  <c:v>4.0850011026574047E-3</c:v>
                </c:pt>
                <c:pt idx="1">
                  <c:v>2.2442523982798543E-2</c:v>
                </c:pt>
                <c:pt idx="2">
                  <c:v>0.3753807613849377</c:v>
                </c:pt>
                <c:pt idx="3">
                  <c:v>5.858728911677142E-2</c:v>
                </c:pt>
                <c:pt idx="4">
                  <c:v>0.16436314643290328</c:v>
                </c:pt>
                <c:pt idx="5">
                  <c:v>2.2585524864924468E-2</c:v>
                </c:pt>
                <c:pt idx="6">
                  <c:v>2.9776918623883559E-2</c:v>
                </c:pt>
                <c:pt idx="7">
                  <c:v>0.21737856985334655</c:v>
                </c:pt>
                <c:pt idx="8">
                  <c:v>1.6245244789943766E-2</c:v>
                </c:pt>
                <c:pt idx="9">
                  <c:v>8.9155019847833278E-2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200" b="1">
              <a:solidFill>
                <a:srgbClr val="FF0000"/>
              </a:solidFill>
              <a:latin typeface="Algerian" panose="04020705040A02060702" pitchFamily="82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</xdr:row>
      <xdr:rowOff>7144</xdr:rowOff>
    </xdr:from>
    <xdr:to>
      <xdr:col>16</xdr:col>
      <xdr:colOff>600074</xdr:colOff>
      <xdr:row>23</xdr:row>
      <xdr:rowOff>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24</xdr:row>
      <xdr:rowOff>0</xdr:rowOff>
    </xdr:from>
    <xdr:to>
      <xdr:col>16</xdr:col>
      <xdr:colOff>609599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MoneyTalks" displayName="MoneyTalks" ref="B26:E37" totalsRowCount="1" headerRowDxfId="8" dataDxfId="7">
  <autoFilter ref="B26:E36"/>
  <sortState ref="B27:E36">
    <sortCondition descending="1" ref="E27:E36"/>
  </sortState>
  <tableColumns count="4">
    <tableColumn id="1" name="Country" totalsRowLabel="Total" dataDxfId="6" totalsRowDxfId="5"/>
    <tableColumn id="2" name="Tourism Arrivals" dataDxfId="4" totalsRowDxfId="3"/>
    <tableColumn id="3" name="Tourism Expenditure" dataDxfId="2" totalsRowDxfId="1"/>
    <tableColumn id="4" name="Expenditure / Arrival" totalsRowFunction="custom" totalsRowDxfId="0">
      <calculatedColumnFormula>(D27/C27)*1000</calculatedColumnFormula>
      <totalsRowFormula>COUNTIF(MoneyTalks[Expenditure / Arrival],"&gt;750")</totalsRow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tabSelected="1" zoomScale="80" zoomScaleNormal="80" workbookViewId="0">
      <selection activeCell="B5" sqref="B5"/>
    </sheetView>
  </sheetViews>
  <sheetFormatPr defaultColWidth="9.140625" defaultRowHeight="15.75" x14ac:dyDescent="0.25"/>
  <cols>
    <col min="1" max="22" width="10.7109375" style="1" customWidth="1"/>
    <col min="23" max="23" width="15.7109375" style="1" customWidth="1"/>
    <col min="24" max="24" width="10.7109375" style="1" customWidth="1"/>
    <col min="25" max="26" width="22.7109375" style="1" customWidth="1"/>
    <col min="27" max="180" width="10.7109375" style="1" customWidth="1"/>
    <col min="181" max="16384" width="9.140625" style="1"/>
  </cols>
  <sheetData>
    <row r="1" spans="2:26" ht="16.5" thickBot="1" x14ac:dyDescent="0.3"/>
    <row r="2" spans="2:26" ht="21.75" thickTop="1" thickBot="1" x14ac:dyDescent="0.35">
      <c r="B2" s="39" t="s">
        <v>10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2:26" ht="17.25" thickTop="1" thickBot="1" x14ac:dyDescent="0.3"/>
    <row r="4" spans="2:26" ht="16.5" thickTop="1" x14ac:dyDescent="0.25">
      <c r="B4" s="14"/>
      <c r="C4" s="15">
        <v>2002</v>
      </c>
      <c r="D4" s="15">
        <v>2003</v>
      </c>
      <c r="E4" s="15">
        <v>2004</v>
      </c>
      <c r="F4" s="15">
        <v>2005</v>
      </c>
      <c r="G4" s="15">
        <v>2006</v>
      </c>
      <c r="H4" s="15">
        <v>2007</v>
      </c>
      <c r="I4" s="15">
        <v>2008</v>
      </c>
      <c r="J4" s="15">
        <v>2009</v>
      </c>
      <c r="K4" s="15">
        <v>2010</v>
      </c>
      <c r="L4" s="15">
        <v>2011</v>
      </c>
      <c r="M4" s="15">
        <v>2012</v>
      </c>
      <c r="N4" s="15">
        <v>2013</v>
      </c>
      <c r="O4" s="15">
        <v>2014</v>
      </c>
      <c r="P4" s="15">
        <v>2015</v>
      </c>
      <c r="Q4" s="15">
        <v>2016</v>
      </c>
      <c r="R4" s="15">
        <v>2017</v>
      </c>
      <c r="S4" s="15">
        <v>2018</v>
      </c>
      <c r="T4" s="15">
        <v>2019</v>
      </c>
      <c r="U4" s="15">
        <v>2020</v>
      </c>
      <c r="V4" s="15">
        <v>2021</v>
      </c>
      <c r="W4" s="7" t="s">
        <v>19</v>
      </c>
      <c r="Y4" s="6" t="s">
        <v>20</v>
      </c>
      <c r="Z4" s="7" t="s">
        <v>19</v>
      </c>
    </row>
    <row r="5" spans="2:26" x14ac:dyDescent="0.25">
      <c r="B5" s="16" t="s">
        <v>0</v>
      </c>
      <c r="C5" s="17">
        <v>988</v>
      </c>
      <c r="D5" s="17">
        <v>1166</v>
      </c>
      <c r="E5" s="17">
        <v>1234</v>
      </c>
      <c r="F5" s="17">
        <v>1443</v>
      </c>
      <c r="G5" s="17">
        <v>1638</v>
      </c>
      <c r="H5" s="17">
        <v>1743</v>
      </c>
      <c r="I5" s="17">
        <v>1772</v>
      </c>
      <c r="J5" s="17">
        <v>1912</v>
      </c>
      <c r="K5" s="17">
        <v>2070</v>
      </c>
      <c r="L5" s="17">
        <v>2395</v>
      </c>
      <c r="M5" s="17">
        <v>2634</v>
      </c>
      <c r="N5" s="17">
        <v>2733</v>
      </c>
      <c r="O5" s="17">
        <v>2301</v>
      </c>
      <c r="P5" s="17">
        <v>1710</v>
      </c>
      <c r="Q5" s="17">
        <v>2039</v>
      </c>
      <c r="R5" s="17">
        <v>2451</v>
      </c>
      <c r="S5" s="17">
        <v>2657</v>
      </c>
      <c r="T5" s="17">
        <v>2371</v>
      </c>
      <c r="U5" s="17">
        <v>591</v>
      </c>
      <c r="V5" s="18">
        <v>125</v>
      </c>
      <c r="W5" s="19" t="str">
        <f>VLOOKUP(V5,$Y$5:$Z$14,2)</f>
        <v>Alarming</v>
      </c>
      <c r="Y5" s="12">
        <v>100</v>
      </c>
      <c r="Z5" s="13" t="s">
        <v>29</v>
      </c>
    </row>
    <row r="6" spans="2:26" x14ac:dyDescent="0.25">
      <c r="B6" s="16" t="s">
        <v>1</v>
      </c>
      <c r="C6" s="17">
        <v>5192</v>
      </c>
      <c r="D6" s="17">
        <v>6044</v>
      </c>
      <c r="E6" s="17">
        <v>8104</v>
      </c>
      <c r="F6" s="17">
        <v>8608</v>
      </c>
      <c r="G6" s="17">
        <v>9083</v>
      </c>
      <c r="H6" s="17">
        <v>11091</v>
      </c>
      <c r="I6" s="17">
        <v>12835</v>
      </c>
      <c r="J6" s="17">
        <v>12536</v>
      </c>
      <c r="K6" s="17">
        <v>14731</v>
      </c>
      <c r="L6" s="17">
        <v>9845</v>
      </c>
      <c r="M6" s="17">
        <v>11532</v>
      </c>
      <c r="N6" s="17">
        <v>9464</v>
      </c>
      <c r="O6" s="17">
        <v>9878</v>
      </c>
      <c r="P6" s="17">
        <v>9328</v>
      </c>
      <c r="Q6" s="17">
        <v>5399</v>
      </c>
      <c r="R6" s="17">
        <v>8292</v>
      </c>
      <c r="S6" s="17">
        <v>11346</v>
      </c>
      <c r="T6" s="17">
        <v>13026</v>
      </c>
      <c r="U6" s="17">
        <v>3677</v>
      </c>
      <c r="V6" s="18">
        <v>8123</v>
      </c>
      <c r="W6" s="19" t="str">
        <f t="shared" ref="W6:W14" si="0">VLOOKUP(V6,$Y$5:$Z$14,2)</f>
        <v>Extremely Bad</v>
      </c>
      <c r="Y6" s="8">
        <v>5000</v>
      </c>
      <c r="Z6" s="9" t="s">
        <v>28</v>
      </c>
    </row>
    <row r="7" spans="2:26" x14ac:dyDescent="0.25">
      <c r="B7" s="16" t="s">
        <v>2</v>
      </c>
      <c r="C7" s="17">
        <v>77012</v>
      </c>
      <c r="D7" s="17">
        <v>75048</v>
      </c>
      <c r="E7" s="17">
        <v>190282</v>
      </c>
      <c r="F7" s="17">
        <v>185829</v>
      </c>
      <c r="G7" s="17">
        <v>193882</v>
      </c>
      <c r="H7" s="17">
        <v>193319</v>
      </c>
      <c r="I7" s="17">
        <v>193571</v>
      </c>
      <c r="J7" s="17">
        <v>192369</v>
      </c>
      <c r="K7" s="17">
        <v>189826</v>
      </c>
      <c r="L7" s="17">
        <v>196595</v>
      </c>
      <c r="M7" s="17">
        <v>197522</v>
      </c>
      <c r="N7" s="17">
        <v>204410</v>
      </c>
      <c r="O7" s="17">
        <v>206599</v>
      </c>
      <c r="P7" s="17">
        <v>203302</v>
      </c>
      <c r="Q7" s="17">
        <v>203042</v>
      </c>
      <c r="R7" s="17">
        <v>207274</v>
      </c>
      <c r="S7" s="17">
        <v>211998</v>
      </c>
      <c r="T7" s="17">
        <v>217877</v>
      </c>
      <c r="U7" s="17">
        <v>117109</v>
      </c>
      <c r="V7" s="18">
        <v>141297</v>
      </c>
      <c r="W7" s="19" t="str">
        <f t="shared" si="0"/>
        <v>Excellent</v>
      </c>
      <c r="Y7" s="8">
        <v>10000</v>
      </c>
      <c r="Z7" s="9" t="s">
        <v>27</v>
      </c>
    </row>
    <row r="8" spans="2:26" x14ac:dyDescent="0.25">
      <c r="B8" s="16" t="s">
        <v>3</v>
      </c>
      <c r="C8" s="17">
        <v>14918</v>
      </c>
      <c r="D8" s="17">
        <v>14785</v>
      </c>
      <c r="E8" s="17">
        <v>14268</v>
      </c>
      <c r="F8" s="17">
        <v>15938</v>
      </c>
      <c r="G8" s="17">
        <v>17284</v>
      </c>
      <c r="H8" s="17">
        <v>16165</v>
      </c>
      <c r="I8" s="17">
        <v>15939</v>
      </c>
      <c r="J8" s="17">
        <v>14915</v>
      </c>
      <c r="K8" s="17">
        <v>15007</v>
      </c>
      <c r="L8" s="17">
        <v>16427</v>
      </c>
      <c r="M8" s="17">
        <v>15518</v>
      </c>
      <c r="N8" s="17">
        <v>20112</v>
      </c>
      <c r="O8" s="17">
        <v>24272</v>
      </c>
      <c r="P8" s="17">
        <v>26114</v>
      </c>
      <c r="Q8" s="17">
        <v>28071</v>
      </c>
      <c r="R8" s="17">
        <v>30161</v>
      </c>
      <c r="S8" s="17">
        <v>33072</v>
      </c>
      <c r="T8" s="17">
        <v>34005</v>
      </c>
      <c r="U8" s="17">
        <v>7406</v>
      </c>
      <c r="V8" s="18">
        <v>15246</v>
      </c>
      <c r="W8" s="19" t="str">
        <f t="shared" si="0"/>
        <v>Mediocre</v>
      </c>
      <c r="Y8" s="8">
        <v>20000</v>
      </c>
      <c r="Z8" s="9" t="s">
        <v>26</v>
      </c>
    </row>
    <row r="9" spans="2:26" x14ac:dyDescent="0.25">
      <c r="B9" s="16" t="s">
        <v>4</v>
      </c>
      <c r="C9" s="17">
        <v>63561</v>
      </c>
      <c r="D9" s="17">
        <v>63026</v>
      </c>
      <c r="E9" s="17">
        <v>58480</v>
      </c>
      <c r="F9" s="17">
        <v>59230</v>
      </c>
      <c r="G9" s="17">
        <v>66253</v>
      </c>
      <c r="H9" s="17">
        <v>70271</v>
      </c>
      <c r="I9" s="17">
        <v>70719</v>
      </c>
      <c r="J9" s="17">
        <v>71692</v>
      </c>
      <c r="K9" s="17">
        <v>73225</v>
      </c>
      <c r="L9" s="17">
        <v>75866</v>
      </c>
      <c r="M9" s="17">
        <v>76293</v>
      </c>
      <c r="N9" s="17">
        <v>76762</v>
      </c>
      <c r="O9" s="17">
        <v>77694</v>
      </c>
      <c r="P9" s="17">
        <v>81068</v>
      </c>
      <c r="Q9" s="17">
        <v>84925</v>
      </c>
      <c r="R9" s="17">
        <v>89931</v>
      </c>
      <c r="S9" s="17">
        <v>93229</v>
      </c>
      <c r="T9" s="17">
        <v>95399</v>
      </c>
      <c r="U9" s="17">
        <v>38419</v>
      </c>
      <c r="V9" s="18">
        <v>40186</v>
      </c>
      <c r="W9" s="19" t="str">
        <f t="shared" si="0"/>
        <v>Fairly Bad</v>
      </c>
      <c r="Y9" s="8">
        <v>40000</v>
      </c>
      <c r="Z9" s="9" t="s">
        <v>25</v>
      </c>
    </row>
    <row r="10" spans="2:26" x14ac:dyDescent="0.25">
      <c r="B10" s="16" t="s">
        <v>5</v>
      </c>
      <c r="C10" s="17">
        <v>4709</v>
      </c>
      <c r="D10" s="17">
        <v>5021</v>
      </c>
      <c r="E10" s="17">
        <v>5732</v>
      </c>
      <c r="F10" s="17">
        <v>6077</v>
      </c>
      <c r="G10" s="17">
        <v>6777</v>
      </c>
      <c r="H10" s="17">
        <v>7701</v>
      </c>
      <c r="I10" s="17">
        <v>8209</v>
      </c>
      <c r="J10" s="17">
        <v>8661</v>
      </c>
      <c r="K10" s="17">
        <v>9752</v>
      </c>
      <c r="L10" s="17">
        <v>9784</v>
      </c>
      <c r="M10" s="17">
        <v>9830</v>
      </c>
      <c r="N10" s="17">
        <v>10349</v>
      </c>
      <c r="O10" s="17">
        <v>10507</v>
      </c>
      <c r="P10" s="17">
        <v>10542</v>
      </c>
      <c r="Q10" s="17">
        <v>10677</v>
      </c>
      <c r="R10" s="17">
        <v>11540</v>
      </c>
      <c r="S10" s="17">
        <v>12489</v>
      </c>
      <c r="T10" s="17">
        <v>13109</v>
      </c>
      <c r="U10" s="17">
        <v>2802</v>
      </c>
      <c r="V10" s="18">
        <v>3722</v>
      </c>
      <c r="W10" s="19" t="str">
        <f t="shared" si="0"/>
        <v>Alarming</v>
      </c>
      <c r="Y10" s="8">
        <v>60000</v>
      </c>
      <c r="Z10" s="9" t="s">
        <v>12</v>
      </c>
    </row>
    <row r="11" spans="2:26" x14ac:dyDescent="0.25">
      <c r="B11" s="16" t="s">
        <v>6</v>
      </c>
      <c r="C11" s="17">
        <v>27194</v>
      </c>
      <c r="D11" s="17">
        <v>27532</v>
      </c>
      <c r="E11" s="17">
        <v>21165</v>
      </c>
      <c r="F11" s="17">
        <v>21173</v>
      </c>
      <c r="G11" s="17">
        <v>22588</v>
      </c>
      <c r="H11" s="17">
        <v>6788</v>
      </c>
      <c r="I11" s="17">
        <v>6962</v>
      </c>
      <c r="J11" s="17">
        <v>6439</v>
      </c>
      <c r="K11" s="17">
        <v>6756</v>
      </c>
      <c r="L11" s="17">
        <v>7264</v>
      </c>
      <c r="M11" s="17">
        <v>7503</v>
      </c>
      <c r="N11" s="17">
        <v>9177</v>
      </c>
      <c r="O11" s="17">
        <v>10497</v>
      </c>
      <c r="P11" s="17">
        <v>11723</v>
      </c>
      <c r="Q11" s="17">
        <v>13359</v>
      </c>
      <c r="R11" s="17">
        <v>15432</v>
      </c>
      <c r="S11" s="17">
        <v>16186</v>
      </c>
      <c r="T11" s="17">
        <v>17283</v>
      </c>
      <c r="U11" s="17">
        <v>4208</v>
      </c>
      <c r="V11" s="18">
        <v>6345</v>
      </c>
      <c r="W11" s="19" t="str">
        <f t="shared" si="0"/>
        <v>Extremely Bad</v>
      </c>
      <c r="Y11" s="8">
        <v>80000</v>
      </c>
      <c r="Z11" s="9" t="s">
        <v>24</v>
      </c>
    </row>
    <row r="12" spans="2:26" x14ac:dyDescent="0.25">
      <c r="B12" s="16" t="s">
        <v>7</v>
      </c>
      <c r="C12" s="17">
        <v>79313</v>
      </c>
      <c r="D12" s="17">
        <v>82326</v>
      </c>
      <c r="E12" s="17">
        <v>85981</v>
      </c>
      <c r="F12" s="17">
        <v>92563</v>
      </c>
      <c r="G12" s="17">
        <v>96152</v>
      </c>
      <c r="H12" s="17">
        <v>98907</v>
      </c>
      <c r="I12" s="17">
        <v>97670</v>
      </c>
      <c r="J12" s="17">
        <v>91899</v>
      </c>
      <c r="K12" s="17">
        <v>93744</v>
      </c>
      <c r="L12" s="17">
        <v>99187</v>
      </c>
      <c r="M12" s="17">
        <v>98128</v>
      </c>
      <c r="N12" s="17">
        <v>103231</v>
      </c>
      <c r="O12" s="17">
        <v>107144</v>
      </c>
      <c r="P12" s="17">
        <v>109834</v>
      </c>
      <c r="Q12" s="17">
        <v>115561</v>
      </c>
      <c r="R12" s="17">
        <v>121717</v>
      </c>
      <c r="S12" s="17">
        <v>124456</v>
      </c>
      <c r="T12" s="17">
        <v>126170</v>
      </c>
      <c r="U12" s="17">
        <v>36410</v>
      </c>
      <c r="V12" s="18">
        <v>51631</v>
      </c>
      <c r="W12" s="19" t="str">
        <f t="shared" si="0"/>
        <v>Fairly Bad</v>
      </c>
      <c r="Y12" s="8">
        <v>100000</v>
      </c>
      <c r="Z12" s="9" t="s">
        <v>23</v>
      </c>
    </row>
    <row r="13" spans="2:26" x14ac:dyDescent="0.25">
      <c r="B13" s="16" t="s">
        <v>8</v>
      </c>
      <c r="C13" s="17">
        <v>5322</v>
      </c>
      <c r="D13" s="17">
        <v>5492</v>
      </c>
      <c r="E13" s="17">
        <v>6419</v>
      </c>
      <c r="F13" s="17">
        <v>6975</v>
      </c>
      <c r="G13" s="17">
        <v>7176</v>
      </c>
      <c r="H13" s="17">
        <v>7512</v>
      </c>
      <c r="I13" s="17">
        <v>7750</v>
      </c>
      <c r="J13" s="17">
        <v>8507</v>
      </c>
      <c r="K13" s="17">
        <v>8640</v>
      </c>
      <c r="L13" s="17">
        <v>6038</v>
      </c>
      <c r="M13" s="17">
        <v>6999</v>
      </c>
      <c r="N13" s="17">
        <v>7352</v>
      </c>
      <c r="O13" s="17">
        <v>7163</v>
      </c>
      <c r="P13" s="17">
        <v>5359</v>
      </c>
      <c r="Q13" s="17">
        <v>5724</v>
      </c>
      <c r="R13" s="17">
        <v>7052</v>
      </c>
      <c r="S13" s="17">
        <v>8299</v>
      </c>
      <c r="T13" s="17">
        <v>9429</v>
      </c>
      <c r="U13" s="17">
        <v>2012</v>
      </c>
      <c r="V13" s="18">
        <v>2475</v>
      </c>
      <c r="W13" s="19" t="str">
        <f t="shared" si="0"/>
        <v>Alarming</v>
      </c>
      <c r="Y13" s="8">
        <v>120000</v>
      </c>
      <c r="Z13" s="9" t="s">
        <v>22</v>
      </c>
    </row>
    <row r="14" spans="2:26" ht="16.5" thickBot="1" x14ac:dyDescent="0.3">
      <c r="B14" s="20" t="s">
        <v>9</v>
      </c>
      <c r="C14" s="21">
        <v>13256</v>
      </c>
      <c r="D14" s="21">
        <v>14030</v>
      </c>
      <c r="E14" s="21">
        <v>17517</v>
      </c>
      <c r="F14" s="21">
        <v>21125</v>
      </c>
      <c r="G14" s="21">
        <v>19820</v>
      </c>
      <c r="H14" s="21">
        <v>27215</v>
      </c>
      <c r="I14" s="21">
        <v>31138</v>
      </c>
      <c r="J14" s="21">
        <v>31760</v>
      </c>
      <c r="K14" s="21">
        <v>32997</v>
      </c>
      <c r="L14" s="21">
        <v>36769</v>
      </c>
      <c r="M14" s="21">
        <v>37715</v>
      </c>
      <c r="N14" s="21">
        <v>39861</v>
      </c>
      <c r="O14" s="21">
        <v>41627</v>
      </c>
      <c r="P14" s="21">
        <v>41114</v>
      </c>
      <c r="Q14" s="21">
        <v>30907</v>
      </c>
      <c r="R14" s="21">
        <v>37970</v>
      </c>
      <c r="S14" s="21">
        <v>46113</v>
      </c>
      <c r="T14" s="21">
        <v>51747</v>
      </c>
      <c r="U14" s="21">
        <v>15971</v>
      </c>
      <c r="V14" s="22">
        <v>30039</v>
      </c>
      <c r="W14" s="23" t="str">
        <f t="shared" si="0"/>
        <v>Bad</v>
      </c>
      <c r="Y14" s="10">
        <v>140000</v>
      </c>
      <c r="Z14" s="11" t="s">
        <v>21</v>
      </c>
    </row>
    <row r="15" spans="2:26" ht="17.25" thickTop="1" thickBot="1" x14ac:dyDescent="0.3"/>
    <row r="16" spans="2:26" ht="16.5" thickTop="1" x14ac:dyDescent="0.25">
      <c r="B16" s="27" t="s">
        <v>12</v>
      </c>
      <c r="C16" s="28">
        <f>AVERAGE(C5:C14)</f>
        <v>29146.5</v>
      </c>
      <c r="D16" s="28">
        <f t="shared" ref="D16:V16" si="1">AVERAGE(D5:D14)</f>
        <v>29447</v>
      </c>
      <c r="E16" s="28">
        <f t="shared" si="1"/>
        <v>40918.199999999997</v>
      </c>
      <c r="F16" s="28">
        <f t="shared" si="1"/>
        <v>41896.1</v>
      </c>
      <c r="G16" s="28">
        <f t="shared" si="1"/>
        <v>44065.3</v>
      </c>
      <c r="H16" s="28">
        <f t="shared" si="1"/>
        <v>44071.199999999997</v>
      </c>
      <c r="I16" s="28">
        <f t="shared" si="1"/>
        <v>44656.5</v>
      </c>
      <c r="J16" s="28">
        <f t="shared" si="1"/>
        <v>44069</v>
      </c>
      <c r="K16" s="28">
        <f t="shared" si="1"/>
        <v>44674.8</v>
      </c>
      <c r="L16" s="28">
        <f t="shared" si="1"/>
        <v>46017</v>
      </c>
      <c r="M16" s="28">
        <f t="shared" si="1"/>
        <v>46367.4</v>
      </c>
      <c r="N16" s="28">
        <f t="shared" si="1"/>
        <v>48345.1</v>
      </c>
      <c r="O16" s="28">
        <f t="shared" si="1"/>
        <v>49768.2</v>
      </c>
      <c r="P16" s="28">
        <f t="shared" si="1"/>
        <v>50009.4</v>
      </c>
      <c r="Q16" s="28">
        <f t="shared" si="1"/>
        <v>49970.400000000001</v>
      </c>
      <c r="R16" s="28">
        <f t="shared" si="1"/>
        <v>53182</v>
      </c>
      <c r="S16" s="28">
        <f t="shared" si="1"/>
        <v>55984.5</v>
      </c>
      <c r="T16" s="28">
        <f t="shared" si="1"/>
        <v>58041.599999999999</v>
      </c>
      <c r="U16" s="28">
        <f t="shared" si="1"/>
        <v>22860.5</v>
      </c>
      <c r="V16" s="29">
        <f t="shared" si="1"/>
        <v>29918.9</v>
      </c>
    </row>
    <row r="17" spans="2:25" x14ac:dyDescent="0.25">
      <c r="B17" s="30" t="s">
        <v>13</v>
      </c>
      <c r="C17" s="31">
        <f>STDEV(C5:C14)</f>
        <v>31591.893264816459</v>
      </c>
      <c r="D17" s="31">
        <f t="shared" ref="D17:V17" si="2">STDEV(D5:D14)</f>
        <v>31583.225702543081</v>
      </c>
      <c r="E17" s="31">
        <f t="shared" si="2"/>
        <v>59044.735081499384</v>
      </c>
      <c r="F17" s="31">
        <f t="shared" si="2"/>
        <v>58086.170684308905</v>
      </c>
      <c r="G17" s="31">
        <f t="shared" si="2"/>
        <v>60728.708051189977</v>
      </c>
      <c r="H17" s="31">
        <f t="shared" si="2"/>
        <v>61427.429111829915</v>
      </c>
      <c r="I17" s="31">
        <f t="shared" si="2"/>
        <v>61133.489256889487</v>
      </c>
      <c r="J17" s="31">
        <f t="shared" si="2"/>
        <v>60324.15968194943</v>
      </c>
      <c r="K17" s="31">
        <f t="shared" si="2"/>
        <v>59606.174964977879</v>
      </c>
      <c r="L17" s="31">
        <f t="shared" si="2"/>
        <v>62340.532201057693</v>
      </c>
      <c r="M17" s="31">
        <f t="shared" si="2"/>
        <v>62334.557321672619</v>
      </c>
      <c r="N17" s="31">
        <f t="shared" si="2"/>
        <v>64373.739166854539</v>
      </c>
      <c r="O17" s="31">
        <f t="shared" si="2"/>
        <v>65087.379802163727</v>
      </c>
      <c r="P17" s="31">
        <f t="shared" si="2"/>
        <v>64719.351004849312</v>
      </c>
      <c r="Q17" s="31">
        <f t="shared" si="2"/>
        <v>65763.888390716878</v>
      </c>
      <c r="R17" s="31">
        <f t="shared" si="2"/>
        <v>67023.290396365614</v>
      </c>
      <c r="S17" s="31">
        <f t="shared" si="2"/>
        <v>68006.735299200736</v>
      </c>
      <c r="T17" s="31">
        <f t="shared" si="2"/>
        <v>69418.854536469807</v>
      </c>
      <c r="U17" s="31">
        <f t="shared" si="2"/>
        <v>35968.502947409106</v>
      </c>
      <c r="V17" s="32">
        <f t="shared" si="2"/>
        <v>42888.913251302809</v>
      </c>
    </row>
    <row r="18" spans="2:25" ht="16.5" thickBot="1" x14ac:dyDescent="0.3">
      <c r="B18" s="33" t="s">
        <v>14</v>
      </c>
      <c r="C18" s="34">
        <f>MAX(C5:C14)-MIN(C5:C14)</f>
        <v>78325</v>
      </c>
      <c r="D18" s="34">
        <f t="shared" ref="D18:V18" si="3">MAX(D5:D14)-MIN(D5:D14)</f>
        <v>81160</v>
      </c>
      <c r="E18" s="34">
        <f t="shared" si="3"/>
        <v>189048</v>
      </c>
      <c r="F18" s="34">
        <f t="shared" si="3"/>
        <v>184386</v>
      </c>
      <c r="G18" s="34">
        <f t="shared" si="3"/>
        <v>192244</v>
      </c>
      <c r="H18" s="34">
        <f t="shared" si="3"/>
        <v>191576</v>
      </c>
      <c r="I18" s="34">
        <f t="shared" si="3"/>
        <v>191799</v>
      </c>
      <c r="J18" s="34">
        <f t="shared" si="3"/>
        <v>190457</v>
      </c>
      <c r="K18" s="34">
        <f t="shared" si="3"/>
        <v>187756</v>
      </c>
      <c r="L18" s="34">
        <f t="shared" si="3"/>
        <v>194200</v>
      </c>
      <c r="M18" s="34">
        <f t="shared" si="3"/>
        <v>194888</v>
      </c>
      <c r="N18" s="34">
        <f t="shared" si="3"/>
        <v>201677</v>
      </c>
      <c r="O18" s="34">
        <f t="shared" si="3"/>
        <v>204298</v>
      </c>
      <c r="P18" s="34">
        <f t="shared" si="3"/>
        <v>201592</v>
      </c>
      <c r="Q18" s="34">
        <f t="shared" si="3"/>
        <v>201003</v>
      </c>
      <c r="R18" s="34">
        <f t="shared" si="3"/>
        <v>204823</v>
      </c>
      <c r="S18" s="34">
        <f t="shared" si="3"/>
        <v>209341</v>
      </c>
      <c r="T18" s="34">
        <f t="shared" si="3"/>
        <v>215506</v>
      </c>
      <c r="U18" s="34">
        <f t="shared" si="3"/>
        <v>116518</v>
      </c>
      <c r="V18" s="35">
        <f t="shared" si="3"/>
        <v>141172</v>
      </c>
    </row>
    <row r="19" spans="2:25" ht="16.5" thickTop="1" x14ac:dyDescent="0.25"/>
    <row r="20" spans="2:25" ht="16.5" thickBot="1" x14ac:dyDescent="0.3"/>
    <row r="21" spans="2:25" ht="21.75" thickTop="1" thickBot="1" x14ac:dyDescent="0.35">
      <c r="B21" s="39" t="s">
        <v>11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1"/>
    </row>
    <row r="22" spans="2:25" ht="17.25" thickTop="1" thickBot="1" x14ac:dyDescent="0.3"/>
    <row r="23" spans="2:25" ht="16.5" thickTop="1" x14ac:dyDescent="0.25">
      <c r="B23" s="14"/>
      <c r="C23" s="15">
        <v>2002</v>
      </c>
      <c r="D23" s="15">
        <v>2003</v>
      </c>
      <c r="E23" s="15">
        <v>2004</v>
      </c>
      <c r="F23" s="15">
        <v>2005</v>
      </c>
      <c r="G23" s="15">
        <v>2006</v>
      </c>
      <c r="H23" s="15">
        <v>2007</v>
      </c>
      <c r="I23" s="15">
        <v>2008</v>
      </c>
      <c r="J23" s="15">
        <v>2009</v>
      </c>
      <c r="K23" s="15">
        <v>2010</v>
      </c>
      <c r="L23" s="15">
        <v>2011</v>
      </c>
      <c r="M23" s="15">
        <v>2012</v>
      </c>
      <c r="N23" s="15">
        <v>2013</v>
      </c>
      <c r="O23" s="15">
        <v>2014</v>
      </c>
      <c r="P23" s="15">
        <v>2015</v>
      </c>
      <c r="Q23" s="15">
        <v>2016</v>
      </c>
      <c r="R23" s="15">
        <v>2017</v>
      </c>
      <c r="S23" s="15">
        <v>2018</v>
      </c>
      <c r="T23" s="15">
        <v>2019</v>
      </c>
      <c r="U23" s="15">
        <v>2020</v>
      </c>
      <c r="V23" s="24">
        <v>2021</v>
      </c>
      <c r="Y23" s="1" t="s">
        <v>15</v>
      </c>
    </row>
    <row r="24" spans="2:25" x14ac:dyDescent="0.25">
      <c r="B24" s="16" t="s">
        <v>0</v>
      </c>
      <c r="C24" s="17">
        <v>111</v>
      </c>
      <c r="D24" s="17">
        <v>112</v>
      </c>
      <c r="E24" s="17">
        <v>178</v>
      </c>
      <c r="F24" s="17">
        <v>477</v>
      </c>
      <c r="G24" s="17">
        <v>393</v>
      </c>
      <c r="H24" s="17">
        <v>334</v>
      </c>
      <c r="I24" s="17">
        <v>473</v>
      </c>
      <c r="J24" s="17">
        <v>361</v>
      </c>
      <c r="K24" s="17">
        <v>324</v>
      </c>
      <c r="L24" s="17">
        <v>300</v>
      </c>
      <c r="M24" s="17">
        <v>295</v>
      </c>
      <c r="N24" s="17">
        <v>326</v>
      </c>
      <c r="O24" s="17">
        <v>316</v>
      </c>
      <c r="P24" s="17">
        <v>347</v>
      </c>
      <c r="Q24" s="17">
        <v>246</v>
      </c>
      <c r="R24" s="17">
        <v>171</v>
      </c>
      <c r="S24" s="17">
        <v>196</v>
      </c>
      <c r="T24" s="17">
        <v>140</v>
      </c>
      <c r="U24" s="17">
        <v>50</v>
      </c>
      <c r="V24" s="25">
        <v>83</v>
      </c>
    </row>
    <row r="25" spans="2:25" x14ac:dyDescent="0.25">
      <c r="B25" s="16" t="s">
        <v>1</v>
      </c>
      <c r="C25" s="17">
        <v>4133</v>
      </c>
      <c r="D25" s="17">
        <v>4704</v>
      </c>
      <c r="E25" s="17">
        <v>6328</v>
      </c>
      <c r="F25" s="17">
        <v>7206</v>
      </c>
      <c r="G25" s="17">
        <v>8133</v>
      </c>
      <c r="H25" s="17">
        <v>10327</v>
      </c>
      <c r="I25" s="17">
        <v>12104</v>
      </c>
      <c r="J25" s="17">
        <v>11757</v>
      </c>
      <c r="K25" s="17">
        <v>13633</v>
      </c>
      <c r="L25" s="17">
        <v>9333</v>
      </c>
      <c r="M25" s="17">
        <v>10823</v>
      </c>
      <c r="N25" s="17">
        <v>6747</v>
      </c>
      <c r="O25" s="17">
        <v>7979</v>
      </c>
      <c r="P25" s="17">
        <v>6897</v>
      </c>
      <c r="Q25" s="17">
        <v>3306</v>
      </c>
      <c r="R25" s="17">
        <v>8636</v>
      </c>
      <c r="S25" s="17">
        <v>12704</v>
      </c>
      <c r="T25" s="17">
        <v>14256</v>
      </c>
      <c r="U25" s="17">
        <v>4874</v>
      </c>
      <c r="V25" s="25">
        <v>9499</v>
      </c>
    </row>
    <row r="26" spans="2:25" x14ac:dyDescent="0.25">
      <c r="B26" s="16" t="s">
        <v>2</v>
      </c>
      <c r="C26" s="17">
        <v>41113</v>
      </c>
      <c r="D26" s="17">
        <v>46576</v>
      </c>
      <c r="E26" s="17">
        <v>53068</v>
      </c>
      <c r="F26" s="17">
        <v>52126</v>
      </c>
      <c r="G26" s="17">
        <v>54615</v>
      </c>
      <c r="H26" s="17">
        <v>63890</v>
      </c>
      <c r="I26" s="17">
        <v>68034</v>
      </c>
      <c r="J26" s="17">
        <v>58906</v>
      </c>
      <c r="K26" s="17">
        <v>56178</v>
      </c>
      <c r="L26" s="17">
        <v>66133</v>
      </c>
      <c r="M26" s="17">
        <v>63975</v>
      </c>
      <c r="N26" s="17">
        <v>66054</v>
      </c>
      <c r="O26" s="17">
        <v>67402</v>
      </c>
      <c r="P26" s="17">
        <v>66441</v>
      </c>
      <c r="Q26" s="17">
        <v>63557</v>
      </c>
      <c r="R26" s="17">
        <v>67717</v>
      </c>
      <c r="S26" s="17">
        <v>72518</v>
      </c>
      <c r="T26" s="17">
        <v>70786</v>
      </c>
      <c r="U26" s="17">
        <v>35849</v>
      </c>
      <c r="V26" s="25">
        <v>44402</v>
      </c>
    </row>
    <row r="27" spans="2:25" x14ac:dyDescent="0.25">
      <c r="B27" s="16" t="s">
        <v>3</v>
      </c>
      <c r="C27" s="17">
        <v>10012</v>
      </c>
      <c r="D27" s="17">
        <v>10852</v>
      </c>
      <c r="E27" s="17">
        <v>12815</v>
      </c>
      <c r="F27" s="17">
        <v>13455</v>
      </c>
      <c r="G27" s="17">
        <v>14502</v>
      </c>
      <c r="H27" s="17">
        <v>15683</v>
      </c>
      <c r="I27" s="17">
        <v>17608</v>
      </c>
      <c r="J27" s="17">
        <v>16038</v>
      </c>
      <c r="K27" s="17">
        <v>13857</v>
      </c>
      <c r="L27" s="17">
        <v>16269</v>
      </c>
      <c r="M27" s="17">
        <v>14665</v>
      </c>
      <c r="N27" s="17">
        <v>17433</v>
      </c>
      <c r="O27" s="17">
        <v>19489</v>
      </c>
      <c r="P27" s="17">
        <v>17547</v>
      </c>
      <c r="Q27" s="17">
        <v>16811</v>
      </c>
      <c r="R27" s="17">
        <v>19139</v>
      </c>
      <c r="S27" s="17">
        <v>21594</v>
      </c>
      <c r="T27" s="17">
        <v>23003</v>
      </c>
      <c r="U27" s="17">
        <v>6193</v>
      </c>
      <c r="V27" s="25">
        <v>13666</v>
      </c>
    </row>
    <row r="28" spans="2:25" x14ac:dyDescent="0.25">
      <c r="B28" s="16" t="s">
        <v>4</v>
      </c>
      <c r="C28" s="17">
        <v>28213</v>
      </c>
      <c r="D28" s="17">
        <v>32623</v>
      </c>
      <c r="E28" s="17">
        <v>37893</v>
      </c>
      <c r="F28" s="17">
        <v>38364</v>
      </c>
      <c r="G28" s="17">
        <v>41666</v>
      </c>
      <c r="H28" s="17">
        <v>46134</v>
      </c>
      <c r="I28" s="17">
        <v>46217</v>
      </c>
      <c r="J28" s="17">
        <v>40407</v>
      </c>
      <c r="K28" s="17">
        <v>38432</v>
      </c>
      <c r="L28" s="17">
        <v>43271</v>
      </c>
      <c r="M28" s="17">
        <v>40943</v>
      </c>
      <c r="N28" s="17">
        <v>43825</v>
      </c>
      <c r="O28" s="17">
        <v>45562</v>
      </c>
      <c r="P28" s="17">
        <v>41415</v>
      </c>
      <c r="Q28" s="17">
        <v>42423</v>
      </c>
      <c r="R28" s="17">
        <v>46719</v>
      </c>
      <c r="S28" s="17">
        <v>51602</v>
      </c>
      <c r="T28" s="17">
        <v>51910</v>
      </c>
      <c r="U28" s="17">
        <v>20317</v>
      </c>
      <c r="V28" s="25">
        <v>25355</v>
      </c>
    </row>
    <row r="29" spans="2:25" x14ac:dyDescent="0.25">
      <c r="B29" s="16" t="s">
        <v>5</v>
      </c>
      <c r="C29" s="17">
        <v>3157</v>
      </c>
      <c r="D29" s="17">
        <v>3802</v>
      </c>
      <c r="E29" s="17">
        <v>4540</v>
      </c>
      <c r="F29" s="17">
        <v>5426</v>
      </c>
      <c r="G29" s="17">
        <v>6900</v>
      </c>
      <c r="H29" s="17">
        <v>8307</v>
      </c>
      <c r="I29" s="17">
        <v>8885</v>
      </c>
      <c r="J29" s="17">
        <v>7980</v>
      </c>
      <c r="K29" s="17">
        <v>8176</v>
      </c>
      <c r="L29" s="17">
        <v>9101</v>
      </c>
      <c r="M29" s="17">
        <v>8491</v>
      </c>
      <c r="N29" s="17">
        <v>8201</v>
      </c>
      <c r="O29" s="17">
        <v>9070</v>
      </c>
      <c r="P29" s="17">
        <v>7765</v>
      </c>
      <c r="Q29" s="17">
        <v>7922</v>
      </c>
      <c r="R29" s="17">
        <v>9086</v>
      </c>
      <c r="S29" s="17">
        <v>9520</v>
      </c>
      <c r="T29" s="17">
        <v>9949</v>
      </c>
      <c r="U29" s="17">
        <v>4514</v>
      </c>
      <c r="V29" s="25">
        <v>4641</v>
      </c>
    </row>
    <row r="30" spans="2:25" x14ac:dyDescent="0.25">
      <c r="B30" s="16" t="s">
        <v>6</v>
      </c>
      <c r="C30" s="17">
        <v>6643</v>
      </c>
      <c r="D30" s="17">
        <v>7687</v>
      </c>
      <c r="E30" s="17">
        <v>8902</v>
      </c>
      <c r="F30" s="17">
        <v>9038</v>
      </c>
      <c r="G30" s="17">
        <v>10487</v>
      </c>
      <c r="H30" s="17">
        <v>12945</v>
      </c>
      <c r="I30" s="17">
        <v>14081</v>
      </c>
      <c r="J30" s="17">
        <v>12357</v>
      </c>
      <c r="K30" s="17">
        <v>12984</v>
      </c>
      <c r="L30" s="17">
        <v>14911</v>
      </c>
      <c r="M30" s="17">
        <v>14578</v>
      </c>
      <c r="N30" s="17">
        <v>16080</v>
      </c>
      <c r="O30" s="17">
        <v>17577</v>
      </c>
      <c r="P30" s="17">
        <v>16007</v>
      </c>
      <c r="Q30" s="17">
        <v>17347</v>
      </c>
      <c r="R30" s="17">
        <v>21586</v>
      </c>
      <c r="S30" s="17">
        <v>24365</v>
      </c>
      <c r="T30" s="17">
        <v>24595</v>
      </c>
      <c r="U30" s="17">
        <v>10533</v>
      </c>
      <c r="V30" s="25">
        <v>13823</v>
      </c>
    </row>
    <row r="31" spans="2:25" x14ac:dyDescent="0.25">
      <c r="B31" s="16" t="s">
        <v>7</v>
      </c>
      <c r="C31" s="17">
        <v>34130</v>
      </c>
      <c r="D31" s="17">
        <v>42786</v>
      </c>
      <c r="E31" s="17">
        <v>48746</v>
      </c>
      <c r="F31" s="17">
        <v>51959</v>
      </c>
      <c r="G31" s="17">
        <v>56181</v>
      </c>
      <c r="H31" s="17">
        <v>63491</v>
      </c>
      <c r="I31" s="17">
        <v>68875</v>
      </c>
      <c r="J31" s="17">
        <v>59795</v>
      </c>
      <c r="K31" s="17">
        <v>58348</v>
      </c>
      <c r="L31" s="17">
        <v>67809</v>
      </c>
      <c r="M31" s="17">
        <v>62936</v>
      </c>
      <c r="N31" s="17">
        <v>68414</v>
      </c>
      <c r="O31" s="17">
        <v>71656</v>
      </c>
      <c r="P31" s="17">
        <v>62449</v>
      </c>
      <c r="Q31" s="17">
        <v>66982</v>
      </c>
      <c r="R31" s="17">
        <v>75906</v>
      </c>
      <c r="S31" s="17">
        <v>81420</v>
      </c>
      <c r="T31" s="17">
        <v>79571</v>
      </c>
      <c r="U31" s="17">
        <v>18379</v>
      </c>
      <c r="V31" s="25">
        <v>34183</v>
      </c>
    </row>
    <row r="32" spans="2:25" x14ac:dyDescent="0.25">
      <c r="B32" s="16" t="s">
        <v>8</v>
      </c>
      <c r="C32" s="17">
        <v>1831</v>
      </c>
      <c r="D32" s="17">
        <v>1935</v>
      </c>
      <c r="E32" s="17">
        <v>2432</v>
      </c>
      <c r="F32" s="17">
        <v>2800</v>
      </c>
      <c r="G32" s="17">
        <v>2999</v>
      </c>
      <c r="H32" s="17">
        <v>3373</v>
      </c>
      <c r="I32" s="17">
        <v>3909</v>
      </c>
      <c r="J32" s="17">
        <v>3524</v>
      </c>
      <c r="K32" s="17">
        <v>3477</v>
      </c>
      <c r="L32" s="17">
        <v>2529</v>
      </c>
      <c r="M32" s="17">
        <v>2931</v>
      </c>
      <c r="N32" s="17">
        <v>2863</v>
      </c>
      <c r="O32" s="17">
        <v>3042</v>
      </c>
      <c r="P32" s="17">
        <v>1869</v>
      </c>
      <c r="Q32" s="17">
        <v>1706</v>
      </c>
      <c r="R32" s="17">
        <v>1782</v>
      </c>
      <c r="S32" s="17">
        <v>2320</v>
      </c>
      <c r="T32" s="17">
        <v>2683</v>
      </c>
      <c r="U32" s="17">
        <v>1007</v>
      </c>
      <c r="V32" s="25">
        <v>1241</v>
      </c>
    </row>
    <row r="33" spans="2:22" ht="16.5" thickBot="1" x14ac:dyDescent="0.3">
      <c r="B33" s="20" t="s">
        <v>9</v>
      </c>
      <c r="C33" s="21">
        <v>11901</v>
      </c>
      <c r="D33" s="21">
        <v>13203</v>
      </c>
      <c r="E33" s="21">
        <v>15888</v>
      </c>
      <c r="F33" s="21">
        <v>20760</v>
      </c>
      <c r="G33" s="21">
        <v>19137</v>
      </c>
      <c r="H33" s="21">
        <v>21662</v>
      </c>
      <c r="I33" s="21">
        <v>26446</v>
      </c>
      <c r="J33" s="21">
        <v>26331</v>
      </c>
      <c r="K33" s="21">
        <v>26318</v>
      </c>
      <c r="L33" s="21">
        <v>30302</v>
      </c>
      <c r="M33" s="21">
        <v>31566</v>
      </c>
      <c r="N33" s="21">
        <v>37984</v>
      </c>
      <c r="O33" s="21">
        <v>40028</v>
      </c>
      <c r="P33" s="21">
        <v>35648</v>
      </c>
      <c r="Q33" s="21">
        <v>26505</v>
      </c>
      <c r="R33" s="21">
        <v>31993</v>
      </c>
      <c r="S33" s="21">
        <v>36791</v>
      </c>
      <c r="T33" s="21">
        <v>41313</v>
      </c>
      <c r="U33" s="21">
        <v>13609</v>
      </c>
      <c r="V33" s="26">
        <v>27899</v>
      </c>
    </row>
    <row r="34" spans="2:22" ht="17.25" thickTop="1" thickBot="1" x14ac:dyDescent="0.3"/>
    <row r="35" spans="2:22" ht="16.5" thickTop="1" x14ac:dyDescent="0.25">
      <c r="B35" s="27" t="s">
        <v>12</v>
      </c>
      <c r="C35" s="28">
        <f>AVERAGE(C24:C33)</f>
        <v>14124.4</v>
      </c>
      <c r="D35" s="28">
        <f t="shared" ref="D35:V35" si="4">AVERAGE(D24:D33)</f>
        <v>16428</v>
      </c>
      <c r="E35" s="28">
        <f t="shared" si="4"/>
        <v>19079</v>
      </c>
      <c r="F35" s="28">
        <f t="shared" si="4"/>
        <v>20161.099999999999</v>
      </c>
      <c r="G35" s="28">
        <f t="shared" si="4"/>
        <v>21501.3</v>
      </c>
      <c r="H35" s="28">
        <f t="shared" si="4"/>
        <v>24614.6</v>
      </c>
      <c r="I35" s="28">
        <f t="shared" si="4"/>
        <v>26663.200000000001</v>
      </c>
      <c r="J35" s="28">
        <f t="shared" si="4"/>
        <v>23745.599999999999</v>
      </c>
      <c r="K35" s="28">
        <f t="shared" si="4"/>
        <v>23172.7</v>
      </c>
      <c r="L35" s="28">
        <f t="shared" si="4"/>
        <v>25995.8</v>
      </c>
      <c r="M35" s="28">
        <f t="shared" si="4"/>
        <v>25120.3</v>
      </c>
      <c r="N35" s="28">
        <f t="shared" si="4"/>
        <v>26792.7</v>
      </c>
      <c r="O35" s="28">
        <f t="shared" si="4"/>
        <v>28212.1</v>
      </c>
      <c r="P35" s="28">
        <f t="shared" si="4"/>
        <v>25638.5</v>
      </c>
      <c r="Q35" s="28">
        <f t="shared" si="4"/>
        <v>24680.5</v>
      </c>
      <c r="R35" s="28">
        <f t="shared" si="4"/>
        <v>28273.5</v>
      </c>
      <c r="S35" s="28">
        <f t="shared" si="4"/>
        <v>31303</v>
      </c>
      <c r="T35" s="28">
        <f t="shared" si="4"/>
        <v>31820.6</v>
      </c>
      <c r="U35" s="28">
        <f t="shared" si="4"/>
        <v>11532.5</v>
      </c>
      <c r="V35" s="29">
        <f t="shared" si="4"/>
        <v>17479.2</v>
      </c>
    </row>
    <row r="36" spans="2:22" x14ac:dyDescent="0.25">
      <c r="B36" s="30" t="s">
        <v>13</v>
      </c>
      <c r="C36" s="31">
        <f>STDEV(C24:C33)</f>
        <v>14804.424632896447</v>
      </c>
      <c r="D36" s="31">
        <f t="shared" ref="D36:V36" si="5">STDEV(D24:D33)</f>
        <v>17502.217421420257</v>
      </c>
      <c r="E36" s="31">
        <f t="shared" si="5"/>
        <v>19862.533250094537</v>
      </c>
      <c r="F36" s="31">
        <f t="shared" si="5"/>
        <v>20019.684842951727</v>
      </c>
      <c r="G36" s="31">
        <f t="shared" si="5"/>
        <v>21243.335179925649</v>
      </c>
      <c r="H36" s="31">
        <f t="shared" si="5"/>
        <v>24158.07531516808</v>
      </c>
      <c r="I36" s="31">
        <f t="shared" si="5"/>
        <v>25490.304735548201</v>
      </c>
      <c r="J36" s="31">
        <f t="shared" si="5"/>
        <v>22003.131384216907</v>
      </c>
      <c r="K36" s="31">
        <f t="shared" si="5"/>
        <v>21044.5906433089</v>
      </c>
      <c r="L36" s="31">
        <f t="shared" si="5"/>
        <v>25095.032380488727</v>
      </c>
      <c r="M36" s="31">
        <f t="shared" si="5"/>
        <v>23668.263115404141</v>
      </c>
      <c r="N36" s="31">
        <f t="shared" si="5"/>
        <v>25630.040542951418</v>
      </c>
      <c r="O36" s="31">
        <f t="shared" si="5"/>
        <v>26332.442421427178</v>
      </c>
      <c r="P36" s="31">
        <f t="shared" si="5"/>
        <v>24500.653167030287</v>
      </c>
      <c r="Q36" s="31">
        <f t="shared" si="5"/>
        <v>24938.195886141315</v>
      </c>
      <c r="R36" s="31">
        <f t="shared" si="5"/>
        <v>26981.926639264784</v>
      </c>
      <c r="S36" s="31">
        <f t="shared" si="5"/>
        <v>28719.02120740035</v>
      </c>
      <c r="T36" s="31">
        <f t="shared" si="5"/>
        <v>28011.097646785955</v>
      </c>
      <c r="U36" s="31">
        <f t="shared" si="5"/>
        <v>10981.723243138524</v>
      </c>
      <c r="V36" s="32">
        <f t="shared" si="5"/>
        <v>14896.579508956635</v>
      </c>
    </row>
    <row r="37" spans="2:22" ht="16.5" thickBot="1" x14ac:dyDescent="0.3">
      <c r="B37" s="33" t="s">
        <v>14</v>
      </c>
      <c r="C37" s="34">
        <f>MAX(C24:C33)-MIN(C24:C33)</f>
        <v>41002</v>
      </c>
      <c r="D37" s="34">
        <f t="shared" ref="D37:V37" si="6">MAX(D24:D33)-MIN(D24:D33)</f>
        <v>46464</v>
      </c>
      <c r="E37" s="34">
        <f t="shared" si="6"/>
        <v>52890</v>
      </c>
      <c r="F37" s="34">
        <f t="shared" si="6"/>
        <v>51649</v>
      </c>
      <c r="G37" s="34">
        <f t="shared" si="6"/>
        <v>55788</v>
      </c>
      <c r="H37" s="34">
        <f t="shared" si="6"/>
        <v>63556</v>
      </c>
      <c r="I37" s="34">
        <f t="shared" si="6"/>
        <v>68402</v>
      </c>
      <c r="J37" s="34">
        <f t="shared" si="6"/>
        <v>59434</v>
      </c>
      <c r="K37" s="34">
        <f t="shared" si="6"/>
        <v>58024</v>
      </c>
      <c r="L37" s="34">
        <f t="shared" si="6"/>
        <v>67509</v>
      </c>
      <c r="M37" s="34">
        <f t="shared" si="6"/>
        <v>63680</v>
      </c>
      <c r="N37" s="34">
        <f t="shared" si="6"/>
        <v>68088</v>
      </c>
      <c r="O37" s="34">
        <f t="shared" si="6"/>
        <v>71340</v>
      </c>
      <c r="P37" s="34">
        <f t="shared" si="6"/>
        <v>66094</v>
      </c>
      <c r="Q37" s="34">
        <f t="shared" si="6"/>
        <v>66736</v>
      </c>
      <c r="R37" s="34">
        <f t="shared" si="6"/>
        <v>75735</v>
      </c>
      <c r="S37" s="34">
        <f t="shared" si="6"/>
        <v>81224</v>
      </c>
      <c r="T37" s="34">
        <f t="shared" si="6"/>
        <v>79431</v>
      </c>
      <c r="U37" s="34">
        <f t="shared" si="6"/>
        <v>35799</v>
      </c>
      <c r="V37" s="35">
        <f t="shared" si="6"/>
        <v>44319</v>
      </c>
    </row>
    <row r="38" spans="2:22" ht="16.5" thickTop="1" x14ac:dyDescent="0.25"/>
    <row r="39" spans="2:22" x14ac:dyDescent="0.25">
      <c r="B39" s="3" t="s">
        <v>16</v>
      </c>
      <c r="V39" s="5">
        <f>COUNTIF(V5:V14,"&gt;30000")</f>
        <v>4</v>
      </c>
    </row>
    <row r="40" spans="2:22" x14ac:dyDescent="0.25">
      <c r="B40" s="3" t="s">
        <v>17</v>
      </c>
      <c r="V40" s="5">
        <f>COUNTIF(V24:V33,"&lt;15000")</f>
        <v>6</v>
      </c>
    </row>
  </sheetData>
  <sortState ref="Y5:Z13">
    <sortCondition ref="Y5:Y13"/>
  </sortState>
  <mergeCells count="2">
    <mergeCell ref="B2:V2"/>
    <mergeCell ref="B21:V21"/>
  </mergeCells>
  <printOptions horizontalCentered="1"/>
  <pageMargins left="0.17" right="0.17" top="0.27" bottom="0.25" header="0.17" footer="0.17"/>
  <pageSetup paperSize="9" scale="48" orientation="landscape" r:id="rId1"/>
  <headerFooter>
    <oddHeader>&amp;C&amp;"Arial Narrow,Kalın"&amp;12&amp;KFF0000CTIS 186 Final Exam</oddHeader>
    <oddFooter>&amp;C&amp;"Arial Narrow,Kalın"&amp;12&amp;KFF0000Page 1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TourismStatistics!C32:V32</xm:f>
              <xm:sqref>Y32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5:D36"/>
  <sheetViews>
    <sheetView workbookViewId="0">
      <selection activeCell="B26" sqref="B26"/>
    </sheetView>
  </sheetViews>
  <sheetFormatPr defaultRowHeight="15" x14ac:dyDescent="0.25"/>
  <sheetData>
    <row r="25" spans="2:4" x14ac:dyDescent="0.25">
      <c r="B25" t="s">
        <v>30</v>
      </c>
      <c r="C25" t="s">
        <v>18</v>
      </c>
      <c r="D25" t="s">
        <v>31</v>
      </c>
    </row>
    <row r="26" spans="2:4" x14ac:dyDescent="0.25">
      <c r="B26" t="s">
        <v>0</v>
      </c>
      <c r="C26">
        <v>2371</v>
      </c>
      <c r="D26" s="36">
        <f>C26/$C$36</f>
        <v>4.0850011026574047E-3</v>
      </c>
    </row>
    <row r="27" spans="2:4" x14ac:dyDescent="0.25">
      <c r="B27" t="s">
        <v>1</v>
      </c>
      <c r="C27">
        <v>13026</v>
      </c>
      <c r="D27" s="36">
        <f t="shared" ref="D27:D35" si="0">C27/$C$36</f>
        <v>2.2442523982798543E-2</v>
      </c>
    </row>
    <row r="28" spans="2:4" x14ac:dyDescent="0.25">
      <c r="B28" t="s">
        <v>2</v>
      </c>
      <c r="C28">
        <v>217877</v>
      </c>
      <c r="D28" s="36">
        <f t="shared" si="0"/>
        <v>0.3753807613849377</v>
      </c>
    </row>
    <row r="29" spans="2:4" x14ac:dyDescent="0.25">
      <c r="B29" t="s">
        <v>3</v>
      </c>
      <c r="C29">
        <v>34005</v>
      </c>
      <c r="D29" s="36">
        <f t="shared" si="0"/>
        <v>5.858728911677142E-2</v>
      </c>
    </row>
    <row r="30" spans="2:4" x14ac:dyDescent="0.25">
      <c r="B30" t="s">
        <v>4</v>
      </c>
      <c r="C30">
        <v>95399</v>
      </c>
      <c r="D30" s="36">
        <f t="shared" si="0"/>
        <v>0.16436314643290328</v>
      </c>
    </row>
    <row r="31" spans="2:4" x14ac:dyDescent="0.25">
      <c r="B31" t="s">
        <v>5</v>
      </c>
      <c r="C31">
        <v>13109</v>
      </c>
      <c r="D31" s="36">
        <f t="shared" si="0"/>
        <v>2.2585524864924468E-2</v>
      </c>
    </row>
    <row r="32" spans="2:4" x14ac:dyDescent="0.25">
      <c r="B32" t="s">
        <v>6</v>
      </c>
      <c r="C32">
        <v>17283</v>
      </c>
      <c r="D32" s="36">
        <f t="shared" si="0"/>
        <v>2.9776918623883559E-2</v>
      </c>
    </row>
    <row r="33" spans="2:4" x14ac:dyDescent="0.25">
      <c r="B33" t="s">
        <v>7</v>
      </c>
      <c r="C33">
        <v>126170</v>
      </c>
      <c r="D33" s="36">
        <f t="shared" si="0"/>
        <v>0.21737856985334655</v>
      </c>
    </row>
    <row r="34" spans="2:4" x14ac:dyDescent="0.25">
      <c r="B34" t="s">
        <v>8</v>
      </c>
      <c r="C34">
        <v>9429</v>
      </c>
      <c r="D34" s="36">
        <f t="shared" si="0"/>
        <v>1.6245244789943766E-2</v>
      </c>
    </row>
    <row r="35" spans="2:4" x14ac:dyDescent="0.25">
      <c r="B35" t="s">
        <v>9</v>
      </c>
      <c r="C35">
        <v>51747</v>
      </c>
      <c r="D35" s="36">
        <f t="shared" si="0"/>
        <v>8.9155019847833278E-2</v>
      </c>
    </row>
    <row r="36" spans="2:4" x14ac:dyDescent="0.25">
      <c r="B36" t="s">
        <v>32</v>
      </c>
      <c r="C36">
        <f>SUM(C26:C35)</f>
        <v>580416</v>
      </c>
    </row>
  </sheetData>
  <printOptions horizontalCentered="1" verticalCentered="1"/>
  <pageMargins left="0.17" right="0.17" top="0.26" bottom="0.24" header="0.17" footer="0.17"/>
  <pageSetup paperSize="9" scale="98" orientation="landscape" r:id="rId1"/>
  <headerFooter>
    <oddHeader>&amp;R&amp;"Algerian,Bold"&amp;12&amp;K00B050CTIS 186 Final Exam</oddHeader>
    <oddFooter>&amp;R&amp;"Algerian,Bold"&amp;12&amp;K00B050Page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7"/>
  <sheetViews>
    <sheetView topLeftCell="B1" workbookViewId="0">
      <selection activeCell="B2" sqref="B2"/>
    </sheetView>
  </sheetViews>
  <sheetFormatPr defaultColWidth="9.140625" defaultRowHeight="15.75" x14ac:dyDescent="0.25"/>
  <cols>
    <col min="1" max="1" width="10.7109375" style="1" hidden="1" customWidth="1"/>
    <col min="2" max="2" width="10.85546875" style="1" customWidth="1"/>
    <col min="3" max="3" width="20.7109375" style="1" customWidth="1"/>
    <col min="4" max="5" width="23.140625" style="1" customWidth="1"/>
    <col min="6" max="180" width="10.7109375" style="1" customWidth="1"/>
    <col min="181" max="16384" width="9.140625" style="1"/>
  </cols>
  <sheetData>
    <row r="2" spans="2:22" x14ac:dyDescent="0.25">
      <c r="C2" s="1">
        <v>2002</v>
      </c>
      <c r="D2" s="1">
        <v>2003</v>
      </c>
      <c r="E2" s="1">
        <v>2004</v>
      </c>
      <c r="F2" s="1">
        <v>2005</v>
      </c>
      <c r="G2" s="1">
        <v>2006</v>
      </c>
      <c r="H2" s="1">
        <v>2007</v>
      </c>
      <c r="I2" s="1">
        <v>2008</v>
      </c>
      <c r="J2" s="1">
        <v>2009</v>
      </c>
      <c r="K2" s="1">
        <v>2010</v>
      </c>
      <c r="L2" s="1">
        <v>2011</v>
      </c>
      <c r="M2" s="1">
        <v>2012</v>
      </c>
      <c r="N2" s="1">
        <v>2013</v>
      </c>
      <c r="O2" s="1">
        <v>2014</v>
      </c>
      <c r="P2" s="1">
        <v>2015</v>
      </c>
      <c r="Q2" s="1">
        <v>2016</v>
      </c>
      <c r="R2" s="1">
        <v>2017</v>
      </c>
      <c r="S2" s="1">
        <v>2018</v>
      </c>
      <c r="T2" s="1">
        <v>2019</v>
      </c>
      <c r="U2" s="1">
        <v>2020</v>
      </c>
      <c r="V2" s="1">
        <v>2021</v>
      </c>
    </row>
    <row r="3" spans="2:22" x14ac:dyDescent="0.25">
      <c r="B3" s="1" t="s">
        <v>0</v>
      </c>
      <c r="C3" s="1">
        <v>988</v>
      </c>
      <c r="D3" s="1">
        <v>1166</v>
      </c>
      <c r="E3" s="1">
        <v>1234</v>
      </c>
      <c r="F3" s="1">
        <v>1443</v>
      </c>
      <c r="G3" s="1">
        <v>1638</v>
      </c>
      <c r="H3" s="1">
        <v>1743</v>
      </c>
      <c r="I3" s="1">
        <v>1772</v>
      </c>
      <c r="J3" s="1">
        <v>1912</v>
      </c>
      <c r="K3" s="1">
        <v>2070</v>
      </c>
      <c r="L3" s="1">
        <v>2395</v>
      </c>
      <c r="M3" s="1">
        <v>2634</v>
      </c>
      <c r="N3" s="1">
        <v>2733</v>
      </c>
      <c r="O3" s="1">
        <v>2301</v>
      </c>
      <c r="P3" s="1">
        <v>1710</v>
      </c>
      <c r="Q3" s="1">
        <v>2039</v>
      </c>
      <c r="R3" s="1">
        <v>2451</v>
      </c>
      <c r="S3" s="1">
        <v>2657</v>
      </c>
      <c r="T3" s="1">
        <v>2371</v>
      </c>
      <c r="U3" s="1">
        <v>591</v>
      </c>
      <c r="V3" s="1">
        <v>125</v>
      </c>
    </row>
    <row r="4" spans="2:22" x14ac:dyDescent="0.25">
      <c r="B4" s="1" t="s">
        <v>1</v>
      </c>
      <c r="C4" s="1">
        <v>5192</v>
      </c>
      <c r="D4" s="1">
        <v>6044</v>
      </c>
      <c r="E4" s="1">
        <v>8104</v>
      </c>
      <c r="F4" s="1">
        <v>8608</v>
      </c>
      <c r="G4" s="1">
        <v>9083</v>
      </c>
      <c r="H4" s="1">
        <v>11091</v>
      </c>
      <c r="I4" s="1">
        <v>12835</v>
      </c>
      <c r="J4" s="1">
        <v>12536</v>
      </c>
      <c r="K4" s="1">
        <v>14731</v>
      </c>
      <c r="L4" s="1">
        <v>9845</v>
      </c>
      <c r="M4" s="1">
        <v>11532</v>
      </c>
      <c r="N4" s="1">
        <v>9464</v>
      </c>
      <c r="O4" s="1">
        <v>9878</v>
      </c>
      <c r="P4" s="1">
        <v>9328</v>
      </c>
      <c r="Q4" s="1">
        <v>5399</v>
      </c>
      <c r="R4" s="1">
        <v>8292</v>
      </c>
      <c r="S4" s="1">
        <v>11346</v>
      </c>
      <c r="T4" s="1">
        <v>13026</v>
      </c>
      <c r="U4" s="1">
        <v>3677</v>
      </c>
      <c r="V4" s="1">
        <v>8123</v>
      </c>
    </row>
    <row r="5" spans="2:22" x14ac:dyDescent="0.25">
      <c r="B5" s="1" t="s">
        <v>2</v>
      </c>
      <c r="C5" s="1">
        <v>77012</v>
      </c>
      <c r="D5" s="1">
        <v>75048</v>
      </c>
      <c r="E5" s="1">
        <v>190282</v>
      </c>
      <c r="F5" s="1">
        <v>185829</v>
      </c>
      <c r="G5" s="1">
        <v>193882</v>
      </c>
      <c r="H5" s="1">
        <v>193319</v>
      </c>
      <c r="I5" s="1">
        <v>193571</v>
      </c>
      <c r="J5" s="1">
        <v>192369</v>
      </c>
      <c r="K5" s="1">
        <v>189826</v>
      </c>
      <c r="L5" s="1">
        <v>196595</v>
      </c>
      <c r="M5" s="1">
        <v>197522</v>
      </c>
      <c r="N5" s="1">
        <v>204410</v>
      </c>
      <c r="O5" s="1">
        <v>206599</v>
      </c>
      <c r="P5" s="1">
        <v>203302</v>
      </c>
      <c r="Q5" s="1">
        <v>203042</v>
      </c>
      <c r="R5" s="1">
        <v>207274</v>
      </c>
      <c r="S5" s="1">
        <v>211998</v>
      </c>
      <c r="T5" s="1">
        <v>217877</v>
      </c>
      <c r="U5" s="1">
        <v>117109</v>
      </c>
      <c r="V5" s="1">
        <v>141297</v>
      </c>
    </row>
    <row r="6" spans="2:22" x14ac:dyDescent="0.25">
      <c r="B6" s="1" t="s">
        <v>3</v>
      </c>
      <c r="C6" s="1">
        <v>14918</v>
      </c>
      <c r="D6" s="1">
        <v>14785</v>
      </c>
      <c r="E6" s="1">
        <v>14268</v>
      </c>
      <c r="F6" s="1">
        <v>15938</v>
      </c>
      <c r="G6" s="1">
        <v>17284</v>
      </c>
      <c r="H6" s="1">
        <v>16165</v>
      </c>
      <c r="I6" s="1">
        <v>15939</v>
      </c>
      <c r="J6" s="1">
        <v>14915</v>
      </c>
      <c r="K6" s="1">
        <v>15007</v>
      </c>
      <c r="L6" s="1">
        <v>16427</v>
      </c>
      <c r="M6" s="1">
        <v>15518</v>
      </c>
      <c r="N6" s="1">
        <v>20112</v>
      </c>
      <c r="O6" s="1">
        <v>24272</v>
      </c>
      <c r="P6" s="1">
        <v>26114</v>
      </c>
      <c r="Q6" s="1">
        <v>28071</v>
      </c>
      <c r="R6" s="1">
        <v>30161</v>
      </c>
      <c r="S6" s="1">
        <v>33072</v>
      </c>
      <c r="T6" s="1">
        <v>34005</v>
      </c>
      <c r="U6" s="1">
        <v>7406</v>
      </c>
      <c r="V6" s="1">
        <v>15246</v>
      </c>
    </row>
    <row r="7" spans="2:22" x14ac:dyDescent="0.25">
      <c r="B7" s="1" t="s">
        <v>4</v>
      </c>
      <c r="C7" s="1">
        <v>63561</v>
      </c>
      <c r="D7" s="1">
        <v>63026</v>
      </c>
      <c r="E7" s="1">
        <v>58480</v>
      </c>
      <c r="F7" s="1">
        <v>59230</v>
      </c>
      <c r="G7" s="1">
        <v>66253</v>
      </c>
      <c r="H7" s="1">
        <v>70271</v>
      </c>
      <c r="I7" s="1">
        <v>70719</v>
      </c>
      <c r="J7" s="1">
        <v>71692</v>
      </c>
      <c r="K7" s="1">
        <v>73225</v>
      </c>
      <c r="L7" s="1">
        <v>75866</v>
      </c>
      <c r="M7" s="1">
        <v>76293</v>
      </c>
      <c r="N7" s="1">
        <v>76762</v>
      </c>
      <c r="O7" s="1">
        <v>77694</v>
      </c>
      <c r="P7" s="1">
        <v>81068</v>
      </c>
      <c r="Q7" s="1">
        <v>84925</v>
      </c>
      <c r="R7" s="1">
        <v>89931</v>
      </c>
      <c r="S7" s="1">
        <v>93229</v>
      </c>
      <c r="T7" s="1">
        <v>95399</v>
      </c>
      <c r="U7" s="1">
        <v>38419</v>
      </c>
      <c r="V7" s="1">
        <v>40186</v>
      </c>
    </row>
    <row r="8" spans="2:22" x14ac:dyDescent="0.25">
      <c r="B8" s="1" t="s">
        <v>5</v>
      </c>
      <c r="C8" s="1">
        <v>4709</v>
      </c>
      <c r="D8" s="1">
        <v>5021</v>
      </c>
      <c r="E8" s="1">
        <v>5732</v>
      </c>
      <c r="F8" s="1">
        <v>6077</v>
      </c>
      <c r="G8" s="1">
        <v>6777</v>
      </c>
      <c r="H8" s="1">
        <v>7701</v>
      </c>
      <c r="I8" s="1">
        <v>8209</v>
      </c>
      <c r="J8" s="1">
        <v>8661</v>
      </c>
      <c r="K8" s="1">
        <v>9752</v>
      </c>
      <c r="L8" s="1">
        <v>9784</v>
      </c>
      <c r="M8" s="1">
        <v>9830</v>
      </c>
      <c r="N8" s="1">
        <v>10349</v>
      </c>
      <c r="O8" s="1">
        <v>10507</v>
      </c>
      <c r="P8" s="1">
        <v>10542</v>
      </c>
      <c r="Q8" s="1">
        <v>10677</v>
      </c>
      <c r="R8" s="1">
        <v>11540</v>
      </c>
      <c r="S8" s="1">
        <v>12489</v>
      </c>
      <c r="T8" s="1">
        <v>13109</v>
      </c>
      <c r="U8" s="1">
        <v>2802</v>
      </c>
      <c r="V8" s="1">
        <v>3722</v>
      </c>
    </row>
    <row r="9" spans="2:22" x14ac:dyDescent="0.25">
      <c r="B9" s="1" t="s">
        <v>6</v>
      </c>
      <c r="C9" s="1">
        <v>27194</v>
      </c>
      <c r="D9" s="1">
        <v>27532</v>
      </c>
      <c r="E9" s="1">
        <v>21165</v>
      </c>
      <c r="F9" s="1">
        <v>21173</v>
      </c>
      <c r="G9" s="1">
        <v>22588</v>
      </c>
      <c r="H9" s="1">
        <v>6788</v>
      </c>
      <c r="I9" s="1">
        <v>6962</v>
      </c>
      <c r="J9" s="1">
        <v>6439</v>
      </c>
      <c r="K9" s="1">
        <v>6756</v>
      </c>
      <c r="L9" s="1">
        <v>7264</v>
      </c>
      <c r="M9" s="1">
        <v>7503</v>
      </c>
      <c r="N9" s="1">
        <v>9177</v>
      </c>
      <c r="O9" s="1">
        <v>10497</v>
      </c>
      <c r="P9" s="1">
        <v>11723</v>
      </c>
      <c r="Q9" s="1">
        <v>13359</v>
      </c>
      <c r="R9" s="1">
        <v>15432</v>
      </c>
      <c r="S9" s="1">
        <v>16186</v>
      </c>
      <c r="T9" s="1">
        <v>17283</v>
      </c>
      <c r="U9" s="1">
        <v>4208</v>
      </c>
      <c r="V9" s="1">
        <v>6345</v>
      </c>
    </row>
    <row r="10" spans="2:22" x14ac:dyDescent="0.25">
      <c r="B10" s="1" t="s">
        <v>7</v>
      </c>
      <c r="C10" s="1">
        <v>79313</v>
      </c>
      <c r="D10" s="1">
        <v>82326</v>
      </c>
      <c r="E10" s="1">
        <v>85981</v>
      </c>
      <c r="F10" s="1">
        <v>92563</v>
      </c>
      <c r="G10" s="1">
        <v>96152</v>
      </c>
      <c r="H10" s="1">
        <v>98907</v>
      </c>
      <c r="I10" s="1">
        <v>97670</v>
      </c>
      <c r="J10" s="1">
        <v>91899</v>
      </c>
      <c r="K10" s="1">
        <v>93744</v>
      </c>
      <c r="L10" s="1">
        <v>99187</v>
      </c>
      <c r="M10" s="1">
        <v>98128</v>
      </c>
      <c r="N10" s="1">
        <v>103231</v>
      </c>
      <c r="O10" s="1">
        <v>107144</v>
      </c>
      <c r="P10" s="1">
        <v>109834</v>
      </c>
      <c r="Q10" s="1">
        <v>115561</v>
      </c>
      <c r="R10" s="1">
        <v>121717</v>
      </c>
      <c r="S10" s="1">
        <v>124456</v>
      </c>
      <c r="T10" s="1">
        <v>126170</v>
      </c>
      <c r="U10" s="1">
        <v>36410</v>
      </c>
      <c r="V10" s="1">
        <v>51631</v>
      </c>
    </row>
    <row r="11" spans="2:22" x14ac:dyDescent="0.25">
      <c r="B11" s="1" t="s">
        <v>8</v>
      </c>
      <c r="C11" s="1">
        <v>5322</v>
      </c>
      <c r="D11" s="1">
        <v>5492</v>
      </c>
      <c r="E11" s="1">
        <v>6419</v>
      </c>
      <c r="F11" s="1">
        <v>6975</v>
      </c>
      <c r="G11" s="1">
        <v>7176</v>
      </c>
      <c r="H11" s="1">
        <v>7512</v>
      </c>
      <c r="I11" s="1">
        <v>7750</v>
      </c>
      <c r="J11" s="1">
        <v>8507</v>
      </c>
      <c r="K11" s="1">
        <v>8640</v>
      </c>
      <c r="L11" s="1">
        <v>6038</v>
      </c>
      <c r="M11" s="1">
        <v>6999</v>
      </c>
      <c r="N11" s="1">
        <v>7352</v>
      </c>
      <c r="O11" s="1">
        <v>7163</v>
      </c>
      <c r="P11" s="1">
        <v>5359</v>
      </c>
      <c r="Q11" s="1">
        <v>5724</v>
      </c>
      <c r="R11" s="1">
        <v>7052</v>
      </c>
      <c r="S11" s="1">
        <v>8299</v>
      </c>
      <c r="T11" s="1">
        <v>9429</v>
      </c>
      <c r="U11" s="1">
        <v>2012</v>
      </c>
      <c r="V11" s="1">
        <v>2475</v>
      </c>
    </row>
    <row r="12" spans="2:22" x14ac:dyDescent="0.25">
      <c r="B12" s="1" t="s">
        <v>9</v>
      </c>
      <c r="C12" s="1">
        <v>13256</v>
      </c>
      <c r="D12" s="1">
        <v>14030</v>
      </c>
      <c r="E12" s="1">
        <v>17517</v>
      </c>
      <c r="F12" s="1">
        <v>21125</v>
      </c>
      <c r="G12" s="1">
        <v>19820</v>
      </c>
      <c r="H12" s="1">
        <v>27215</v>
      </c>
      <c r="I12" s="1">
        <v>31138</v>
      </c>
      <c r="J12" s="1">
        <v>31760</v>
      </c>
      <c r="K12" s="1">
        <v>32997</v>
      </c>
      <c r="L12" s="1">
        <v>36769</v>
      </c>
      <c r="M12" s="1">
        <v>37715</v>
      </c>
      <c r="N12" s="1">
        <v>39861</v>
      </c>
      <c r="O12" s="1">
        <v>41627</v>
      </c>
      <c r="P12" s="1">
        <v>41114</v>
      </c>
      <c r="Q12" s="1">
        <v>30907</v>
      </c>
      <c r="R12" s="1">
        <v>37970</v>
      </c>
      <c r="S12" s="1">
        <v>46113</v>
      </c>
      <c r="T12" s="1">
        <v>51747</v>
      </c>
      <c r="U12" s="1">
        <v>15971</v>
      </c>
      <c r="V12" s="1">
        <v>30039</v>
      </c>
    </row>
    <row r="14" spans="2:22" x14ac:dyDescent="0.25">
      <c r="C14" s="1">
        <v>2002</v>
      </c>
      <c r="D14" s="1">
        <v>2003</v>
      </c>
      <c r="E14" s="1">
        <v>2004</v>
      </c>
      <c r="F14" s="1">
        <v>2005</v>
      </c>
      <c r="G14" s="1">
        <v>2006</v>
      </c>
      <c r="H14" s="1">
        <v>2007</v>
      </c>
      <c r="I14" s="1">
        <v>2008</v>
      </c>
      <c r="J14" s="1">
        <v>2009</v>
      </c>
      <c r="K14" s="1">
        <v>2010</v>
      </c>
      <c r="L14" s="1">
        <v>2011</v>
      </c>
      <c r="M14" s="1">
        <v>2012</v>
      </c>
      <c r="N14" s="1">
        <v>2013</v>
      </c>
      <c r="O14" s="1">
        <v>2014</v>
      </c>
      <c r="P14" s="1">
        <v>2015</v>
      </c>
      <c r="Q14" s="1">
        <v>2016</v>
      </c>
      <c r="R14" s="1">
        <v>2017</v>
      </c>
      <c r="S14" s="1">
        <v>2018</v>
      </c>
      <c r="T14" s="1">
        <v>2019</v>
      </c>
      <c r="U14" s="1">
        <v>2020</v>
      </c>
      <c r="V14" s="1">
        <v>2021</v>
      </c>
    </row>
    <row r="15" spans="2:22" x14ac:dyDescent="0.25">
      <c r="B15" s="1" t="s">
        <v>0</v>
      </c>
      <c r="C15" s="1">
        <v>111</v>
      </c>
      <c r="D15" s="1">
        <v>112</v>
      </c>
      <c r="E15" s="1">
        <v>178</v>
      </c>
      <c r="F15" s="1">
        <v>477</v>
      </c>
      <c r="G15" s="1">
        <v>393</v>
      </c>
      <c r="H15" s="1">
        <v>334</v>
      </c>
      <c r="I15" s="1">
        <v>473</v>
      </c>
      <c r="J15" s="1">
        <v>361</v>
      </c>
      <c r="K15" s="1">
        <v>324</v>
      </c>
      <c r="L15" s="1">
        <v>300</v>
      </c>
      <c r="M15" s="1">
        <v>295</v>
      </c>
      <c r="N15" s="1">
        <v>326</v>
      </c>
      <c r="O15" s="1">
        <v>316</v>
      </c>
      <c r="P15" s="1">
        <v>347</v>
      </c>
      <c r="Q15" s="1">
        <v>246</v>
      </c>
      <c r="R15" s="1">
        <v>171</v>
      </c>
      <c r="S15" s="1">
        <v>196</v>
      </c>
      <c r="T15" s="1">
        <v>140</v>
      </c>
      <c r="U15" s="1">
        <v>50</v>
      </c>
      <c r="V15" s="1">
        <v>83</v>
      </c>
    </row>
    <row r="16" spans="2:22" x14ac:dyDescent="0.25">
      <c r="B16" s="1" t="s">
        <v>1</v>
      </c>
      <c r="C16" s="1">
        <v>4133</v>
      </c>
      <c r="D16" s="1">
        <v>4704</v>
      </c>
      <c r="E16" s="1">
        <v>6328</v>
      </c>
      <c r="F16" s="1">
        <v>7206</v>
      </c>
      <c r="G16" s="1">
        <v>8133</v>
      </c>
      <c r="H16" s="1">
        <v>10327</v>
      </c>
      <c r="I16" s="1">
        <v>12104</v>
      </c>
      <c r="J16" s="1">
        <v>11757</v>
      </c>
      <c r="K16" s="1">
        <v>13633</v>
      </c>
      <c r="L16" s="1">
        <v>9333</v>
      </c>
      <c r="M16" s="1">
        <v>10823</v>
      </c>
      <c r="N16" s="1">
        <v>6747</v>
      </c>
      <c r="O16" s="1">
        <v>7979</v>
      </c>
      <c r="P16" s="1">
        <v>6897</v>
      </c>
      <c r="Q16" s="1">
        <v>3306</v>
      </c>
      <c r="R16" s="1">
        <v>8636</v>
      </c>
      <c r="S16" s="1">
        <v>12704</v>
      </c>
      <c r="T16" s="1">
        <v>14256</v>
      </c>
      <c r="U16" s="1">
        <v>4874</v>
      </c>
      <c r="V16" s="1">
        <v>9499</v>
      </c>
    </row>
    <row r="17" spans="2:22" x14ac:dyDescent="0.25">
      <c r="B17" s="1" t="s">
        <v>2</v>
      </c>
      <c r="C17" s="1">
        <v>41113</v>
      </c>
      <c r="D17" s="1">
        <v>46576</v>
      </c>
      <c r="E17" s="1">
        <v>53068</v>
      </c>
      <c r="F17" s="1">
        <v>52126</v>
      </c>
      <c r="G17" s="1">
        <v>54615</v>
      </c>
      <c r="H17" s="1">
        <v>63890</v>
      </c>
      <c r="I17" s="1">
        <v>68034</v>
      </c>
      <c r="J17" s="1">
        <v>58906</v>
      </c>
      <c r="K17" s="1">
        <v>56178</v>
      </c>
      <c r="L17" s="1">
        <v>66133</v>
      </c>
      <c r="M17" s="1">
        <v>63975</v>
      </c>
      <c r="N17" s="1">
        <v>66054</v>
      </c>
      <c r="O17" s="1">
        <v>67402</v>
      </c>
      <c r="P17" s="1">
        <v>66441</v>
      </c>
      <c r="Q17" s="1">
        <v>63557</v>
      </c>
      <c r="R17" s="1">
        <v>67717</v>
      </c>
      <c r="S17" s="1">
        <v>72518</v>
      </c>
      <c r="T17" s="1">
        <v>70786</v>
      </c>
      <c r="U17" s="1">
        <v>35849</v>
      </c>
      <c r="V17" s="1">
        <v>44402</v>
      </c>
    </row>
    <row r="18" spans="2:22" x14ac:dyDescent="0.25">
      <c r="B18" s="1" t="s">
        <v>3</v>
      </c>
      <c r="C18" s="1">
        <v>10012</v>
      </c>
      <c r="D18" s="1">
        <v>10852</v>
      </c>
      <c r="E18" s="1">
        <v>12815</v>
      </c>
      <c r="F18" s="1">
        <v>13455</v>
      </c>
      <c r="G18" s="1">
        <v>14502</v>
      </c>
      <c r="H18" s="1">
        <v>15683</v>
      </c>
      <c r="I18" s="1">
        <v>17608</v>
      </c>
      <c r="J18" s="1">
        <v>16038</v>
      </c>
      <c r="K18" s="1">
        <v>13857</v>
      </c>
      <c r="L18" s="1">
        <v>16269</v>
      </c>
      <c r="M18" s="1">
        <v>14665</v>
      </c>
      <c r="N18" s="1">
        <v>17433</v>
      </c>
      <c r="O18" s="1">
        <v>19489</v>
      </c>
      <c r="P18" s="1">
        <v>17547</v>
      </c>
      <c r="Q18" s="1">
        <v>16811</v>
      </c>
      <c r="R18" s="1">
        <v>19139</v>
      </c>
      <c r="S18" s="1">
        <v>21594</v>
      </c>
      <c r="T18" s="1">
        <v>23003</v>
      </c>
      <c r="U18" s="1">
        <v>6193</v>
      </c>
      <c r="V18" s="1">
        <v>13666</v>
      </c>
    </row>
    <row r="19" spans="2:22" x14ac:dyDescent="0.25">
      <c r="B19" s="1" t="s">
        <v>4</v>
      </c>
      <c r="C19" s="1">
        <v>28213</v>
      </c>
      <c r="D19" s="1">
        <v>32623</v>
      </c>
      <c r="E19" s="1">
        <v>37893</v>
      </c>
      <c r="F19" s="1">
        <v>38364</v>
      </c>
      <c r="G19" s="1">
        <v>41666</v>
      </c>
      <c r="H19" s="1">
        <v>46134</v>
      </c>
      <c r="I19" s="1">
        <v>46217</v>
      </c>
      <c r="J19" s="1">
        <v>40407</v>
      </c>
      <c r="K19" s="1">
        <v>38432</v>
      </c>
      <c r="L19" s="1">
        <v>43271</v>
      </c>
      <c r="M19" s="1">
        <v>40943</v>
      </c>
      <c r="N19" s="1">
        <v>43825</v>
      </c>
      <c r="O19" s="1">
        <v>45562</v>
      </c>
      <c r="P19" s="1">
        <v>41415</v>
      </c>
      <c r="Q19" s="1">
        <v>42423</v>
      </c>
      <c r="R19" s="1">
        <v>46719</v>
      </c>
      <c r="S19" s="1">
        <v>51602</v>
      </c>
      <c r="T19" s="1">
        <v>51910</v>
      </c>
      <c r="U19" s="1">
        <v>20317</v>
      </c>
      <c r="V19" s="1">
        <v>25355</v>
      </c>
    </row>
    <row r="20" spans="2:22" x14ac:dyDescent="0.25">
      <c r="B20" s="1" t="s">
        <v>5</v>
      </c>
      <c r="C20" s="1">
        <v>3157</v>
      </c>
      <c r="D20" s="1">
        <v>3802</v>
      </c>
      <c r="E20" s="1">
        <v>4540</v>
      </c>
      <c r="F20" s="1">
        <v>5426</v>
      </c>
      <c r="G20" s="1">
        <v>6900</v>
      </c>
      <c r="H20" s="1">
        <v>8307</v>
      </c>
      <c r="I20" s="1">
        <v>8885</v>
      </c>
      <c r="J20" s="1">
        <v>7980</v>
      </c>
      <c r="K20" s="1">
        <v>8176</v>
      </c>
      <c r="L20" s="1">
        <v>9101</v>
      </c>
      <c r="M20" s="1">
        <v>8491</v>
      </c>
      <c r="N20" s="1">
        <v>8201</v>
      </c>
      <c r="O20" s="1">
        <v>9070</v>
      </c>
      <c r="P20" s="1">
        <v>7765</v>
      </c>
      <c r="Q20" s="1">
        <v>7922</v>
      </c>
      <c r="R20" s="1">
        <v>9086</v>
      </c>
      <c r="S20" s="1">
        <v>9520</v>
      </c>
      <c r="T20" s="1">
        <v>9949</v>
      </c>
      <c r="U20" s="1">
        <v>4514</v>
      </c>
      <c r="V20" s="1">
        <v>4641</v>
      </c>
    </row>
    <row r="21" spans="2:22" x14ac:dyDescent="0.25">
      <c r="B21" s="1" t="s">
        <v>6</v>
      </c>
      <c r="C21" s="1">
        <v>6643</v>
      </c>
      <c r="D21" s="1">
        <v>7687</v>
      </c>
      <c r="E21" s="1">
        <v>8902</v>
      </c>
      <c r="F21" s="1">
        <v>9038</v>
      </c>
      <c r="G21" s="1">
        <v>10487</v>
      </c>
      <c r="H21" s="1">
        <v>12945</v>
      </c>
      <c r="I21" s="1">
        <v>14081</v>
      </c>
      <c r="J21" s="1">
        <v>12357</v>
      </c>
      <c r="K21" s="1">
        <v>12984</v>
      </c>
      <c r="L21" s="1">
        <v>14911</v>
      </c>
      <c r="M21" s="1">
        <v>14578</v>
      </c>
      <c r="N21" s="1">
        <v>16080</v>
      </c>
      <c r="O21" s="1">
        <v>17577</v>
      </c>
      <c r="P21" s="1">
        <v>16007</v>
      </c>
      <c r="Q21" s="1">
        <v>17347</v>
      </c>
      <c r="R21" s="1">
        <v>21586</v>
      </c>
      <c r="S21" s="1">
        <v>24365</v>
      </c>
      <c r="T21" s="1">
        <v>24595</v>
      </c>
      <c r="U21" s="1">
        <v>10533</v>
      </c>
      <c r="V21" s="1">
        <v>13823</v>
      </c>
    </row>
    <row r="22" spans="2:22" x14ac:dyDescent="0.25">
      <c r="B22" s="1" t="s">
        <v>7</v>
      </c>
      <c r="C22" s="1">
        <v>34130</v>
      </c>
      <c r="D22" s="1">
        <v>42786</v>
      </c>
      <c r="E22" s="1">
        <v>48746</v>
      </c>
      <c r="F22" s="1">
        <v>51959</v>
      </c>
      <c r="G22" s="1">
        <v>56181</v>
      </c>
      <c r="H22" s="1">
        <v>63491</v>
      </c>
      <c r="I22" s="1">
        <v>68875</v>
      </c>
      <c r="J22" s="1">
        <v>59795</v>
      </c>
      <c r="K22" s="1">
        <v>58348</v>
      </c>
      <c r="L22" s="1">
        <v>67809</v>
      </c>
      <c r="M22" s="1">
        <v>62936</v>
      </c>
      <c r="N22" s="1">
        <v>68414</v>
      </c>
      <c r="O22" s="1">
        <v>71656</v>
      </c>
      <c r="P22" s="1">
        <v>62449</v>
      </c>
      <c r="Q22" s="1">
        <v>66982</v>
      </c>
      <c r="R22" s="1">
        <v>75906</v>
      </c>
      <c r="S22" s="1">
        <v>81420</v>
      </c>
      <c r="T22" s="1">
        <v>79571</v>
      </c>
      <c r="U22" s="1">
        <v>18379</v>
      </c>
      <c r="V22" s="1">
        <v>34183</v>
      </c>
    </row>
    <row r="23" spans="2:22" x14ac:dyDescent="0.25">
      <c r="B23" s="1" t="s">
        <v>8</v>
      </c>
      <c r="C23" s="1">
        <v>1831</v>
      </c>
      <c r="D23" s="1">
        <v>1935</v>
      </c>
      <c r="E23" s="1">
        <v>2432</v>
      </c>
      <c r="F23" s="1">
        <v>2800</v>
      </c>
      <c r="G23" s="1">
        <v>2999</v>
      </c>
      <c r="H23" s="1">
        <v>3373</v>
      </c>
      <c r="I23" s="1">
        <v>3909</v>
      </c>
      <c r="J23" s="1">
        <v>3524</v>
      </c>
      <c r="K23" s="1">
        <v>3477</v>
      </c>
      <c r="L23" s="1">
        <v>2529</v>
      </c>
      <c r="M23" s="1">
        <v>2931</v>
      </c>
      <c r="N23" s="1">
        <v>2863</v>
      </c>
      <c r="O23" s="1">
        <v>3042</v>
      </c>
      <c r="P23" s="1">
        <v>1869</v>
      </c>
      <c r="Q23" s="1">
        <v>1706</v>
      </c>
      <c r="R23" s="1">
        <v>1782</v>
      </c>
      <c r="S23" s="1">
        <v>2320</v>
      </c>
      <c r="T23" s="1">
        <v>2683</v>
      </c>
      <c r="U23" s="1">
        <v>1007</v>
      </c>
      <c r="V23" s="1">
        <v>1241</v>
      </c>
    </row>
    <row r="24" spans="2:22" x14ac:dyDescent="0.25">
      <c r="B24" s="1" t="s">
        <v>9</v>
      </c>
      <c r="C24" s="1">
        <v>11901</v>
      </c>
      <c r="D24" s="1">
        <v>13203</v>
      </c>
      <c r="E24" s="1">
        <v>15888</v>
      </c>
      <c r="F24" s="1">
        <v>20760</v>
      </c>
      <c r="G24" s="1">
        <v>19137</v>
      </c>
      <c r="H24" s="1">
        <v>21662</v>
      </c>
      <c r="I24" s="1">
        <v>26446</v>
      </c>
      <c r="J24" s="1">
        <v>26331</v>
      </c>
      <c r="K24" s="1">
        <v>26318</v>
      </c>
      <c r="L24" s="1">
        <v>30302</v>
      </c>
      <c r="M24" s="1">
        <v>31566</v>
      </c>
      <c r="N24" s="1">
        <v>37984</v>
      </c>
      <c r="O24" s="1">
        <v>40028</v>
      </c>
      <c r="P24" s="1">
        <v>35648</v>
      </c>
      <c r="Q24" s="1">
        <v>26505</v>
      </c>
      <c r="R24" s="1">
        <v>31993</v>
      </c>
      <c r="S24" s="1">
        <v>36791</v>
      </c>
      <c r="T24" s="1">
        <v>41313</v>
      </c>
      <c r="U24" s="1">
        <v>13609</v>
      </c>
      <c r="V24" s="1">
        <v>27899</v>
      </c>
    </row>
    <row r="26" spans="2:22" x14ac:dyDescent="0.25">
      <c r="B26" s="4" t="s">
        <v>30</v>
      </c>
      <c r="C26" s="4" t="s">
        <v>34</v>
      </c>
      <c r="D26" s="4" t="s">
        <v>33</v>
      </c>
      <c r="E26" s="4" t="s">
        <v>35</v>
      </c>
    </row>
    <row r="27" spans="2:22" x14ac:dyDescent="0.25">
      <c r="B27" s="2" t="s">
        <v>6</v>
      </c>
      <c r="C27" s="2">
        <v>6345</v>
      </c>
      <c r="D27" s="2">
        <v>13823</v>
      </c>
      <c r="E27" s="37">
        <f t="shared" ref="E27:E36" si="0">(D27/C27)*1000</f>
        <v>2178.5657998423958</v>
      </c>
    </row>
    <row r="28" spans="2:22" x14ac:dyDescent="0.25">
      <c r="B28" s="2" t="s">
        <v>5</v>
      </c>
      <c r="C28" s="2">
        <v>3722</v>
      </c>
      <c r="D28" s="2">
        <v>4641</v>
      </c>
      <c r="E28" s="37">
        <f t="shared" si="0"/>
        <v>1246.9102632993015</v>
      </c>
    </row>
    <row r="29" spans="2:22" x14ac:dyDescent="0.25">
      <c r="B29" s="2" t="s">
        <v>1</v>
      </c>
      <c r="C29" s="2">
        <v>8123</v>
      </c>
      <c r="D29" s="2">
        <v>9499</v>
      </c>
      <c r="E29" s="37">
        <f t="shared" si="0"/>
        <v>1169.3955435184046</v>
      </c>
    </row>
    <row r="30" spans="2:22" x14ac:dyDescent="0.25">
      <c r="B30" s="2" t="s">
        <v>9</v>
      </c>
      <c r="C30" s="2">
        <v>30039</v>
      </c>
      <c r="D30" s="2">
        <v>27899</v>
      </c>
      <c r="E30" s="37">
        <f t="shared" si="0"/>
        <v>928.75927960318245</v>
      </c>
    </row>
    <row r="31" spans="2:22" x14ac:dyDescent="0.25">
      <c r="B31" s="2" t="s">
        <v>3</v>
      </c>
      <c r="C31" s="2">
        <v>15246</v>
      </c>
      <c r="D31" s="2">
        <v>13666</v>
      </c>
      <c r="E31" s="37">
        <f t="shared" si="0"/>
        <v>896.36626000262368</v>
      </c>
    </row>
    <row r="32" spans="2:22" x14ac:dyDescent="0.25">
      <c r="B32" s="2" t="s">
        <v>0</v>
      </c>
      <c r="C32" s="2">
        <v>125</v>
      </c>
      <c r="D32" s="2">
        <v>83</v>
      </c>
      <c r="E32" s="37">
        <f t="shared" si="0"/>
        <v>664</v>
      </c>
    </row>
    <row r="33" spans="2:5" x14ac:dyDescent="0.25">
      <c r="B33" s="2" t="s">
        <v>7</v>
      </c>
      <c r="C33" s="2">
        <v>51631</v>
      </c>
      <c r="D33" s="2">
        <v>34183</v>
      </c>
      <c r="E33" s="37">
        <f t="shared" si="0"/>
        <v>662.06348898917327</v>
      </c>
    </row>
    <row r="34" spans="2:5" x14ac:dyDescent="0.25">
      <c r="B34" s="2" t="s">
        <v>4</v>
      </c>
      <c r="C34" s="2">
        <v>40186</v>
      </c>
      <c r="D34" s="2">
        <v>25355</v>
      </c>
      <c r="E34" s="37">
        <f t="shared" si="0"/>
        <v>630.94112377444878</v>
      </c>
    </row>
    <row r="35" spans="2:5" x14ac:dyDescent="0.25">
      <c r="B35" s="2" t="s">
        <v>8</v>
      </c>
      <c r="C35" s="2">
        <v>2475</v>
      </c>
      <c r="D35" s="2">
        <v>1241</v>
      </c>
      <c r="E35" s="37">
        <f t="shared" si="0"/>
        <v>501.4141414141414</v>
      </c>
    </row>
    <row r="36" spans="2:5" x14ac:dyDescent="0.25">
      <c r="B36" s="2" t="s">
        <v>2</v>
      </c>
      <c r="C36" s="2">
        <v>141297</v>
      </c>
      <c r="D36" s="2">
        <v>44402</v>
      </c>
      <c r="E36" s="37">
        <f t="shared" si="0"/>
        <v>314.24587924725932</v>
      </c>
    </row>
    <row r="37" spans="2:5" x14ac:dyDescent="0.25">
      <c r="B37" s="2" t="s">
        <v>32</v>
      </c>
      <c r="C37" s="2"/>
      <c r="D37" s="2"/>
      <c r="E37" s="38">
        <f>COUNTIF(MoneyTalks[Expenditure / Arrival],"&gt;750")</f>
        <v>5</v>
      </c>
    </row>
  </sheetData>
  <conditionalFormatting sqref="B27:B36">
    <cfRule type="containsText" dxfId="9" priority="1" operator="containsText" text="t">
      <formula>NOT(ISERROR(SEARCH("t",B27)))</formula>
    </cfRule>
  </conditionalFormatting>
  <printOptions horizontalCentered="1"/>
  <pageMargins left="0.17" right="0.17" top="0.26" bottom="0.24" header="0.17" footer="0.17"/>
  <pageSetup paperSize="9" scale="55" orientation="landscape" r:id="rId1"/>
  <headerFooter>
    <oddHeader>&amp;L&amp;"Book Antiqua,Kalın"&amp;12&amp;K7030A0CTIS 186 Final Exam</oddHeader>
    <oddFooter>&amp;L&amp;"Book Antiqua,Kalın"&amp;12&amp;K7030A0Page 3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TourismStatistics</vt:lpstr>
      <vt:lpstr>Graphs</vt:lpstr>
      <vt:lpstr>Statistics</vt:lpstr>
      <vt:lpstr>Sheet3</vt:lpstr>
      <vt:lpstr>Graphs!Print_Area</vt:lpstr>
      <vt:lpstr>Statistics!Print_Area</vt:lpstr>
      <vt:lpstr>TourismStatistics!Print_Area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2023-05-23T09:04:49Z</cp:lastPrinted>
  <dcterms:created xsi:type="dcterms:W3CDTF">2023-05-10T07:47:21Z</dcterms:created>
  <dcterms:modified xsi:type="dcterms:W3CDTF">2023-06-17T11:49:16Z</dcterms:modified>
</cp:coreProperties>
</file>